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o\Dropbox\ZP Navent\INDEX_v01\output\argentina_caba_deptos\reportes\2020-10\"/>
    </mc:Choice>
  </mc:AlternateContent>
  <bookViews>
    <workbookView xWindow="0" yWindow="0" windowWidth="24000" windowHeight="9030"/>
  </bookViews>
  <sheets>
    <sheet name="PRECIOS.INDEX" sheetId="1" r:id="rId1"/>
    <sheet name="OFERTA.MONEDA" sheetId="2" r:id="rId2"/>
    <sheet name="PRECIOS.BARRIOS" sheetId="3" r:id="rId3"/>
  </sheets>
  <externalReferences>
    <externalReference r:id="rId4"/>
    <externalReference r:id="rId5"/>
  </externalReferences>
  <definedNames>
    <definedName name="data_1991" localSheetId="2">#REF!</definedName>
    <definedName name="data_1991">#REF!</definedName>
    <definedName name="data_2000" localSheetId="2">#REF!</definedName>
    <definedName name="data_2000">#REF!</definedName>
    <definedName name="data_2007" localSheetId="2">#REF!</definedName>
    <definedName name="data_200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O10" i="1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U32" i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J10" i="1" s="1"/>
  <c r="T10" i="1" s="1"/>
  <c r="T32" i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I10" i="1" s="1"/>
  <c r="S10" i="1" s="1"/>
  <c r="S32" i="1"/>
  <c r="R32" i="1"/>
  <c r="R33" i="1" s="1"/>
  <c r="Q32" i="1"/>
  <c r="O32" i="1"/>
  <c r="N32" i="1"/>
  <c r="N33" i="1" s="1"/>
  <c r="P32" i="1"/>
  <c r="M21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S16" i="1"/>
  <c r="R16" i="1"/>
  <c r="G16" i="1" s="1"/>
  <c r="Q16" i="1"/>
  <c r="F16" i="1" s="1"/>
  <c r="P16" i="1"/>
  <c r="O16" i="1"/>
  <c r="N16" i="1"/>
  <c r="C16" i="1" s="1"/>
  <c r="H16" i="1"/>
  <c r="E16" i="1"/>
  <c r="D16" i="1"/>
  <c r="N10" i="1"/>
  <c r="R9" i="1"/>
  <c r="N9" i="1"/>
  <c r="P33" i="1" l="1"/>
  <c r="Q33" i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F10" i="1" s="1"/>
  <c r="R10" i="1" s="1"/>
  <c r="P34" i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E10" i="1" s="1"/>
  <c r="O33" i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D10" i="1" s="1"/>
  <c r="S33" i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H10" i="1" s="1"/>
  <c r="N34" i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C10" i="1" s="1"/>
  <c r="Q10" i="1" s="1"/>
  <c r="R34" i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G10" i="1" s="1"/>
</calcChain>
</file>

<file path=xl/comments1.xml><?xml version="1.0" encoding="utf-8"?>
<comments xmlns="http://schemas.openxmlformats.org/spreadsheetml/2006/main">
  <authors>
    <author>Rodrigo</author>
  </authors>
  <commentList>
    <comment ref="V50" authorId="0" shapeId="0">
      <text>
        <r>
          <rPr>
            <b/>
            <sz val="9"/>
            <color indexed="81"/>
            <rFont val="Tahoma"/>
            <family val="2"/>
          </rPr>
          <t xml:space="preserve">index: </t>
        </r>
        <r>
          <rPr>
            <sz val="9"/>
            <color indexed="81"/>
            <rFont val="Tahoma"/>
            <family val="2"/>
          </rPr>
          <t>dato no disponible, supuesto sin cambios respecto al mes previo</t>
        </r>
      </text>
    </comment>
  </commentList>
</comments>
</file>

<file path=xl/sharedStrings.xml><?xml version="1.0" encoding="utf-8"?>
<sst xmlns="http://schemas.openxmlformats.org/spreadsheetml/2006/main" count="73" uniqueCount="65">
  <si>
    <t>ZONAPROP INDEX</t>
  </si>
  <si>
    <t>PRECIOS DE VENTA</t>
  </si>
  <si>
    <t>EN DOLARES POR M2</t>
  </si>
  <si>
    <t>MEDIA INDEX</t>
  </si>
  <si>
    <t>INDEX CABA</t>
  </si>
  <si>
    <t>ESTRENAR</t>
  </si>
  <si>
    <t>USADO</t>
  </si>
  <si>
    <t>POZO</t>
  </si>
  <si>
    <t>CHICO</t>
  </si>
  <si>
    <t>GRANDE</t>
  </si>
  <si>
    <t>IRSA_USD</t>
  </si>
  <si>
    <t>GALICIA_USD</t>
  </si>
  <si>
    <t>CAC_USD</t>
  </si>
  <si>
    <t>INDEX</t>
  </si>
  <si>
    <t>OFERTA UNIDADES EN POZO EN LA CIUDAD DE BUENOS AIRES</t>
  </si>
  <si>
    <t>APERTURA POR MONEDA DEL ANUNCIO</t>
  </si>
  <si>
    <t>fecha</t>
  </si>
  <si>
    <t>USD</t>
  </si>
  <si>
    <t>ARS</t>
  </si>
  <si>
    <t>PRECIOS MEDIOS DE UNIDADES DE POZO SEGÚN BARRIO</t>
  </si>
  <si>
    <t>USD /M2 Y VARIACION ACUMULADA DESDE FEB 2019</t>
  </si>
  <si>
    <t>Barrio</t>
  </si>
  <si>
    <t>PRECIOS SEP 2020</t>
  </si>
  <si>
    <t>VARIACION DESDE Q1 2019</t>
  </si>
  <si>
    <t>HEAT MAP VARIACION DE PRECIOS SEGÚN BARRIO</t>
  </si>
  <si>
    <t>Retiro</t>
  </si>
  <si>
    <t>Parque Chas</t>
  </si>
  <si>
    <t>San Nicolás</t>
  </si>
  <si>
    <t>Santa Rita</t>
  </si>
  <si>
    <t>Paternal</t>
  </si>
  <si>
    <t>Villa Pueyrredon</t>
  </si>
  <si>
    <t>Constitución</t>
  </si>
  <si>
    <t>Monserrat</t>
  </si>
  <si>
    <t>Villa Urquiza</t>
  </si>
  <si>
    <t>Velez Sarsfield</t>
  </si>
  <si>
    <t>Nuñez</t>
  </si>
  <si>
    <t>Boedo</t>
  </si>
  <si>
    <t>San Cristobal</t>
  </si>
  <si>
    <t>Villa Devoto</t>
  </si>
  <si>
    <t>Monte Castro</t>
  </si>
  <si>
    <t>Mataderos</t>
  </si>
  <si>
    <t>Parque Patricios</t>
  </si>
  <si>
    <t>Villa Gral Mitre</t>
  </si>
  <si>
    <t>Palermo</t>
  </si>
  <si>
    <t>Chacarita</t>
  </si>
  <si>
    <t>Parque Chacabuco</t>
  </si>
  <si>
    <t>Colegiales</t>
  </si>
  <si>
    <t>Recoleta</t>
  </si>
  <si>
    <t>Balvanera</t>
  </si>
  <si>
    <t>Caballito</t>
  </si>
  <si>
    <t>Villa Crespo</t>
  </si>
  <si>
    <t>Flores</t>
  </si>
  <si>
    <t>San Telmo</t>
  </si>
  <si>
    <t>Belgrano</t>
  </si>
  <si>
    <t>Villa Ortuzar</t>
  </si>
  <si>
    <t>Puerto Madero</t>
  </si>
  <si>
    <t>La Boca</t>
  </si>
  <si>
    <t>Coghlan</t>
  </si>
  <si>
    <t>Saavedra</t>
  </si>
  <si>
    <t>Liniers</t>
  </si>
  <si>
    <t>Almagro</t>
  </si>
  <si>
    <t>Villa del Parque</t>
  </si>
  <si>
    <t>Villa Luro</t>
  </si>
  <si>
    <t>Barracas</t>
  </si>
  <si>
    <t>Floresta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</si>
</sst>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[$-C0A]mmm/yy;@"/>
    <numFmt numFmtId="167" formatCode="0.0"/>
    <numFmt numFmtId="168" formatCode="[$-409]m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66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164" fontId="5" fillId="3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1" applyFont="1"/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0" fillId="0" borderId="0" xfId="0" applyNumberFormat="1"/>
    <xf numFmtId="166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7" fontId="0" fillId="3" borderId="0" xfId="0" applyNumberFormat="1" applyFill="1"/>
    <xf numFmtId="0" fontId="0" fillId="0" borderId="1" xfId="0" applyBorder="1" applyAlignment="1">
      <alignment horizontal="right"/>
    </xf>
    <xf numFmtId="168" fontId="0" fillId="0" borderId="0" xfId="0" applyNumberFormat="1"/>
    <xf numFmtId="168" fontId="0" fillId="4" borderId="0" xfId="0" applyNumberFormat="1" applyFill="1"/>
    <xf numFmtId="9" fontId="0" fillId="4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64" fontId="0" fillId="0" borderId="0" xfId="1" applyNumberFormat="1" applyFont="1" applyAlignment="1">
      <alignment horizontal="right"/>
    </xf>
    <xf numFmtId="3" fontId="0" fillId="0" borderId="0" xfId="0" applyNumberFormat="1"/>
    <xf numFmtId="167" fontId="0" fillId="5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PRECIOS.INDEX!$C$9:$H$9</c:f>
              <c:strCache>
                <c:ptCount val="6"/>
                <c:pt idx="0">
                  <c:v>INDEX CABA</c:v>
                </c:pt>
                <c:pt idx="1">
                  <c:v>ESTRENAR</c:v>
                </c:pt>
                <c:pt idx="2">
                  <c:v>USADO</c:v>
                </c:pt>
                <c:pt idx="3">
                  <c:v>POZO</c:v>
                </c:pt>
                <c:pt idx="4">
                  <c:v>CHICO</c:v>
                </c:pt>
                <c:pt idx="5">
                  <c:v>GRANDE</c:v>
                </c:pt>
              </c:strCache>
            </c:strRef>
          </c:cat>
          <c:val>
            <c:numRef>
              <c:f>PRECIOS.INDEX!$C$10:$H$10</c:f>
              <c:numCache>
                <c:formatCode>0.0%</c:formatCode>
                <c:ptCount val="6"/>
                <c:pt idx="0">
                  <c:v>-6.8672289949484933E-2</c:v>
                </c:pt>
                <c:pt idx="1">
                  <c:v>-8.7277018396656136E-2</c:v>
                </c:pt>
                <c:pt idx="2">
                  <c:v>-6.7164509593657051E-2</c:v>
                </c:pt>
                <c:pt idx="3">
                  <c:v>-0.1227776165732668</c:v>
                </c:pt>
                <c:pt idx="4">
                  <c:v>-8.1565012472637144E-2</c:v>
                </c:pt>
                <c:pt idx="5">
                  <c:v>-5.5500554133574465E-2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5-4C58-BDC6-40E8B8EF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972959"/>
        <c:axId val="456982527"/>
      </c:barChart>
      <c:catAx>
        <c:axId val="45697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82527"/>
        <c:crosses val="autoZero"/>
        <c:auto val="1"/>
        <c:lblAlgn val="ctr"/>
        <c:lblOffset val="100"/>
        <c:noMultiLvlLbl val="0"/>
      </c:catAx>
      <c:valAx>
        <c:axId val="456982527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7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PRECIOS.INDEX!$C$9</c:f>
              <c:strCache>
                <c:ptCount val="1"/>
                <c:pt idx="0">
                  <c:v>INDEX CABA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PRECIOS.INDEX!$M$31:$M$50</c:f>
              <c:numCache>
                <c:formatCode>[$-C0A]mmm-yy;@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</c:numCache>
            </c:numRef>
          </c:cat>
          <c:val>
            <c:numRef>
              <c:f>PRECIOS.INDEX!$N$31:$N$50</c:f>
              <c:numCache>
                <c:formatCode>#,##0.0</c:formatCode>
                <c:ptCount val="20"/>
                <c:pt idx="0">
                  <c:v>100</c:v>
                </c:pt>
                <c:pt idx="1">
                  <c:v>100.07647144453553</c:v>
                </c:pt>
                <c:pt idx="2">
                  <c:v>99.866856124024906</c:v>
                </c:pt>
                <c:pt idx="3">
                  <c:v>99.542728357929576</c:v>
                </c:pt>
                <c:pt idx="4">
                  <c:v>99.443096044405081</c:v>
                </c:pt>
                <c:pt idx="5">
                  <c:v>99.326729065707724</c:v>
                </c:pt>
                <c:pt idx="6">
                  <c:v>99.111849424590318</c:v>
                </c:pt>
                <c:pt idx="7">
                  <c:v>98.72481172678981</c:v>
                </c:pt>
                <c:pt idx="8">
                  <c:v>98.469164078993842</c:v>
                </c:pt>
                <c:pt idx="9">
                  <c:v>98.211189647503829</c:v>
                </c:pt>
                <c:pt idx="10">
                  <c:v>97.85728866942874</c:v>
                </c:pt>
                <c:pt idx="11">
                  <c:v>97.768823911444144</c:v>
                </c:pt>
                <c:pt idx="12">
                  <c:v>97.636661463113285</c:v>
                </c:pt>
                <c:pt idx="13">
                  <c:v>97.291789812767249</c:v>
                </c:pt>
                <c:pt idx="14">
                  <c:v>96.786690561749509</c:v>
                </c:pt>
                <c:pt idx="15">
                  <c:v>96.26254947739551</c:v>
                </c:pt>
                <c:pt idx="16">
                  <c:v>95.558343169308287</c:v>
                </c:pt>
                <c:pt idx="17">
                  <c:v>94.888614776697239</c:v>
                </c:pt>
                <c:pt idx="18">
                  <c:v>94.141841929002894</c:v>
                </c:pt>
                <c:pt idx="19">
                  <c:v>93.132771005051509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9-4FB2-89BD-B6CE82AB798F}"/>
            </c:ext>
          </c:extLst>
        </c:ser>
        <c:ser>
          <c:idx val="1"/>
          <c:order val="1"/>
          <c:tx>
            <c:strRef>
              <c:f>PRECIOS.INDEX!$F$9</c:f>
              <c:strCache>
                <c:ptCount val="1"/>
                <c:pt idx="0">
                  <c:v>POZO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PRECIOS.INDEX!$M$31:$M$50</c:f>
              <c:numCache>
                <c:formatCode>[$-C0A]mmm-yy;@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</c:numCache>
            </c:numRef>
          </c:cat>
          <c:val>
            <c:numRef>
              <c:f>PRECIOS.INDEX!$Q$31:$Q$50</c:f>
              <c:numCache>
                <c:formatCode>#,##0.0</c:formatCode>
                <c:ptCount val="20"/>
                <c:pt idx="0">
                  <c:v>100</c:v>
                </c:pt>
                <c:pt idx="1">
                  <c:v>100.35233640000622</c:v>
                </c:pt>
                <c:pt idx="2">
                  <c:v>100.18714381125695</c:v>
                </c:pt>
                <c:pt idx="3">
                  <c:v>99.832196872841209</c:v>
                </c:pt>
                <c:pt idx="4">
                  <c:v>99.486426697096135</c:v>
                </c:pt>
                <c:pt idx="5">
                  <c:v>99.275217233670489</c:v>
                </c:pt>
                <c:pt idx="6">
                  <c:v>99.326386265777813</c:v>
                </c:pt>
                <c:pt idx="7">
                  <c:v>98.846112044034129</c:v>
                </c:pt>
                <c:pt idx="8">
                  <c:v>97.093590157316498</c:v>
                </c:pt>
                <c:pt idx="9">
                  <c:v>95.821050506675405</c:v>
                </c:pt>
                <c:pt idx="10">
                  <c:v>95.248771304902249</c:v>
                </c:pt>
                <c:pt idx="11">
                  <c:v>94.832753051318718</c:v>
                </c:pt>
                <c:pt idx="12">
                  <c:v>94.654175557942395</c:v>
                </c:pt>
                <c:pt idx="13">
                  <c:v>94.092855395557265</c:v>
                </c:pt>
                <c:pt idx="14">
                  <c:v>93.492943291050665</c:v>
                </c:pt>
                <c:pt idx="15">
                  <c:v>93.167471305591476</c:v>
                </c:pt>
                <c:pt idx="16">
                  <c:v>92.410607753786522</c:v>
                </c:pt>
                <c:pt idx="17">
                  <c:v>91.210326392659994</c:v>
                </c:pt>
                <c:pt idx="18">
                  <c:v>89.738907661843854</c:v>
                </c:pt>
                <c:pt idx="19">
                  <c:v>87.722238342673322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9-4FB2-89BD-B6CE82AB798F}"/>
            </c:ext>
          </c:extLst>
        </c:ser>
        <c:ser>
          <c:idx val="2"/>
          <c:order val="2"/>
          <c:tx>
            <c:strRef>
              <c:f>PRECIOS.INDEX!$D$9</c:f>
              <c:strCache>
                <c:ptCount val="1"/>
                <c:pt idx="0">
                  <c:v>ESTRENAR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PRECIOS.INDEX!$M$31:$M$50</c:f>
              <c:numCache>
                <c:formatCode>[$-C0A]mmm-yy;@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</c:numCache>
            </c:numRef>
          </c:cat>
          <c:val>
            <c:numRef>
              <c:f>PRECIOS.INDEX!$O$31:$O$50</c:f>
              <c:numCache>
                <c:formatCode>#,##0.0</c:formatCode>
                <c:ptCount val="20"/>
                <c:pt idx="0">
                  <c:v>100</c:v>
                </c:pt>
                <c:pt idx="1">
                  <c:v>99.991702998894496</c:v>
                </c:pt>
                <c:pt idx="2">
                  <c:v>99.99049662303922</c:v>
                </c:pt>
                <c:pt idx="3">
                  <c:v>99.855795415903245</c:v>
                </c:pt>
                <c:pt idx="4">
                  <c:v>99.936999173842096</c:v>
                </c:pt>
                <c:pt idx="5">
                  <c:v>99.826392241787872</c:v>
                </c:pt>
                <c:pt idx="6">
                  <c:v>99.962176829232817</c:v>
                </c:pt>
                <c:pt idx="7">
                  <c:v>99.92522045672527</c:v>
                </c:pt>
                <c:pt idx="8">
                  <c:v>99.576682135040045</c:v>
                </c:pt>
                <c:pt idx="9">
                  <c:v>99.091372801220317</c:v>
                </c:pt>
                <c:pt idx="10">
                  <c:v>98.152527266292054</c:v>
                </c:pt>
                <c:pt idx="11">
                  <c:v>97.513865334334426</c:v>
                </c:pt>
                <c:pt idx="12">
                  <c:v>96.882417590309316</c:v>
                </c:pt>
                <c:pt idx="13">
                  <c:v>96.162113172873532</c:v>
                </c:pt>
                <c:pt idx="14">
                  <c:v>95.936807375190369</c:v>
                </c:pt>
                <c:pt idx="15">
                  <c:v>95.50912019064063</c:v>
                </c:pt>
                <c:pt idx="16">
                  <c:v>94.639277350624013</c:v>
                </c:pt>
                <c:pt idx="17">
                  <c:v>93.655754044178153</c:v>
                </c:pt>
                <c:pt idx="18">
                  <c:v>92.442170067749572</c:v>
                </c:pt>
                <c:pt idx="19">
                  <c:v>91.272298160334387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9-4FB2-89BD-B6CE82AB7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7370143"/>
        <c:axId val="1447373055"/>
      </c:lineChart>
      <c:dateAx>
        <c:axId val="1447370143"/>
        <c:scaling>
          <c:orientation val="minMax"/>
        </c:scaling>
        <c:delete val="0"/>
        <c:axPos val="b"/>
        <c:numFmt formatCode="[$-C0A]mmm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373055"/>
        <c:crosses val="autoZero"/>
        <c:auto val="1"/>
        <c:lblOffset val="100"/>
        <c:baseTimeUnit val="months"/>
      </c:dateAx>
      <c:valAx>
        <c:axId val="1447373055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370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PRECIOS.INDEX!$N$9:$O$9</c:f>
              <c:strCache>
                <c:ptCount val="2"/>
                <c:pt idx="0">
                  <c:v>POZO</c:v>
                </c:pt>
                <c:pt idx="1">
                  <c:v>CAC_USD</c:v>
                </c:pt>
              </c:strCache>
            </c:strRef>
          </c:cat>
          <c:val>
            <c:numRef>
              <c:f>PRECIOS.INDEX!$N$10:$O$10</c:f>
              <c:numCache>
                <c:formatCode>0.0%</c:formatCode>
                <c:ptCount val="2"/>
                <c:pt idx="0">
                  <c:v>-0.10739625495140237</c:v>
                </c:pt>
                <c:pt idx="1">
                  <c:v>-0.49450994052884201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7-411A-9514-2896356A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972959"/>
        <c:axId val="456982527"/>
      </c:barChart>
      <c:catAx>
        <c:axId val="45697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82527"/>
        <c:crosses val="autoZero"/>
        <c:auto val="1"/>
        <c:lblAlgn val="ctr"/>
        <c:lblOffset val="100"/>
        <c:noMultiLvlLbl val="0"/>
      </c:catAx>
      <c:valAx>
        <c:axId val="456982527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7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PRECIOS.INDEX!$Q$9:$T$9</c:f>
              <c:strCache>
                <c:ptCount val="4"/>
                <c:pt idx="0">
                  <c:v>INDEX</c:v>
                </c:pt>
                <c:pt idx="1">
                  <c:v>POZO</c:v>
                </c:pt>
                <c:pt idx="2">
                  <c:v>IRSA_USD</c:v>
                </c:pt>
                <c:pt idx="3">
                  <c:v>GALICIA_USD</c:v>
                </c:pt>
              </c:strCache>
            </c:strRef>
          </c:cat>
          <c:val>
            <c:numRef>
              <c:f>PRECIOS.INDEX!$Q$10:$T$10</c:f>
              <c:numCache>
                <c:formatCode>0.0%</c:formatCode>
                <c:ptCount val="4"/>
                <c:pt idx="0">
                  <c:v>-6.8672289949484933E-2</c:v>
                </c:pt>
                <c:pt idx="1">
                  <c:v>-0.1227776165732668</c:v>
                </c:pt>
                <c:pt idx="2">
                  <c:v>-0.71284403669724772</c:v>
                </c:pt>
                <c:pt idx="3">
                  <c:v>-0.73510971786833856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4-43A7-A64F-8DB3B128D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972959"/>
        <c:axId val="456982527"/>
      </c:barChart>
      <c:catAx>
        <c:axId val="456972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82527"/>
        <c:crosses val="autoZero"/>
        <c:auto val="1"/>
        <c:lblAlgn val="ctr"/>
        <c:lblOffset val="100"/>
        <c:noMultiLvlLbl val="0"/>
      </c:catAx>
      <c:valAx>
        <c:axId val="456982527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45697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COMPOSICION</a:t>
            </a:r>
            <a:r>
              <a:rPr lang="en-US" baseline="0"/>
              <a:t> SEGUN MONEDA. % TOTAL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OFERTA.MONEDA!$C$8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80-40A6-852E-D729E4721E37}"/>
                </c:ext>
              </c:extLst>
            </c:dLbl>
            <c:dLbl>
              <c:idx val="5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80-40A6-852E-D729E4721E37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OFERTA.MONEDA!$B$9:$B$66</c:f>
              <c:numCache>
                <c:formatCode>[$-409]mmm-yy;@</c:formatCode>
                <c:ptCount val="58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</c:numCache>
            </c:numRef>
          </c:cat>
          <c:val>
            <c:numRef>
              <c:f>OFERTA.MONEDA!$C$9:$C$66</c:f>
              <c:numCache>
                <c:formatCode>0%</c:formatCode>
                <c:ptCount val="58"/>
                <c:pt idx="0">
                  <c:v>0.78023556449296183</c:v>
                </c:pt>
                <c:pt idx="1">
                  <c:v>0.82748776508972266</c:v>
                </c:pt>
                <c:pt idx="2">
                  <c:v>0.78632887189292544</c:v>
                </c:pt>
                <c:pt idx="3">
                  <c:v>0.78079194924524176</c:v>
                </c:pt>
                <c:pt idx="4">
                  <c:v>0.78393574297188751</c:v>
                </c:pt>
                <c:pt idx="5">
                  <c:v>0.77782400665695861</c:v>
                </c:pt>
                <c:pt idx="6">
                  <c:v>0.76757587399154825</c:v>
                </c:pt>
                <c:pt idx="7">
                  <c:v>0.76667322447373598</c:v>
                </c:pt>
                <c:pt idx="8">
                  <c:v>0.77018278750952018</c:v>
                </c:pt>
                <c:pt idx="9">
                  <c:v>0.77852607273426977</c:v>
                </c:pt>
                <c:pt idx="10">
                  <c:v>0.75919923736892281</c:v>
                </c:pt>
                <c:pt idx="11">
                  <c:v>0.75279225614296352</c:v>
                </c:pt>
                <c:pt idx="12">
                  <c:v>0.76025293586269194</c:v>
                </c:pt>
                <c:pt idx="13">
                  <c:v>0.76421165534501256</c:v>
                </c:pt>
                <c:pt idx="14">
                  <c:v>0.79130901287553645</c:v>
                </c:pt>
                <c:pt idx="15">
                  <c:v>0.79900971942050247</c:v>
                </c:pt>
                <c:pt idx="16">
                  <c:v>0.815604117753296</c:v>
                </c:pt>
                <c:pt idx="17">
                  <c:v>0.79926062846580403</c:v>
                </c:pt>
                <c:pt idx="18">
                  <c:v>0.79452054794520544</c:v>
                </c:pt>
                <c:pt idx="19">
                  <c:v>0.80316409124356147</c:v>
                </c:pt>
                <c:pt idx="20">
                  <c:v>0.82946326608298437</c:v>
                </c:pt>
                <c:pt idx="21">
                  <c:v>0.83302222976412688</c:v>
                </c:pt>
                <c:pt idx="22">
                  <c:v>0.84789732386673944</c:v>
                </c:pt>
                <c:pt idx="23">
                  <c:v>0.85836712126796899</c:v>
                </c:pt>
                <c:pt idx="24">
                  <c:v>0.86528837476413156</c:v>
                </c:pt>
                <c:pt idx="25">
                  <c:v>0.86528837476413156</c:v>
                </c:pt>
                <c:pt idx="26">
                  <c:v>0.89478561199561957</c:v>
                </c:pt>
                <c:pt idx="27">
                  <c:v>0.90187634573977238</c:v>
                </c:pt>
                <c:pt idx="28">
                  <c:v>0.88541897379106682</c:v>
                </c:pt>
                <c:pt idx="29">
                  <c:v>0.88272053480598756</c:v>
                </c:pt>
                <c:pt idx="30">
                  <c:v>0.8829409002482056</c:v>
                </c:pt>
                <c:pt idx="31">
                  <c:v>0.89677621283255082</c:v>
                </c:pt>
                <c:pt idx="32">
                  <c:v>0.90382448858582864</c:v>
                </c:pt>
                <c:pt idx="33">
                  <c:v>0.92218514957869135</c:v>
                </c:pt>
                <c:pt idx="34">
                  <c:v>0.92714537833664235</c:v>
                </c:pt>
                <c:pt idx="35">
                  <c:v>0.92363712026633371</c:v>
                </c:pt>
                <c:pt idx="36">
                  <c:v>0.92458605117912696</c:v>
                </c:pt>
                <c:pt idx="37">
                  <c:v>0.93024300184621522</c:v>
                </c:pt>
                <c:pt idx="38">
                  <c:v>0.941886234917508</c:v>
                </c:pt>
                <c:pt idx="39">
                  <c:v>0.94406271170037748</c:v>
                </c:pt>
                <c:pt idx="40">
                  <c:v>0.94689106117101685</c:v>
                </c:pt>
                <c:pt idx="41">
                  <c:v>0.94871680825512605</c:v>
                </c:pt>
                <c:pt idx="42">
                  <c:v>0.94787746170678333</c:v>
                </c:pt>
                <c:pt idx="43">
                  <c:v>0.95823373462558126</c:v>
                </c:pt>
                <c:pt idx="44">
                  <c:v>0.9547776886374193</c:v>
                </c:pt>
                <c:pt idx="45">
                  <c:v>0.95363367313383751</c:v>
                </c:pt>
                <c:pt idx="46">
                  <c:v>0.95018287299785598</c:v>
                </c:pt>
                <c:pt idx="47">
                  <c:v>0.94597353805945772</c:v>
                </c:pt>
                <c:pt idx="48">
                  <c:v>0.95549608892548377</c:v>
                </c:pt>
                <c:pt idx="49">
                  <c:v>0.95614102761919462</c:v>
                </c:pt>
                <c:pt idx="50">
                  <c:v>0.95096322241681264</c:v>
                </c:pt>
                <c:pt idx="51">
                  <c:v>0.9487639886420578</c:v>
                </c:pt>
                <c:pt idx="52">
                  <c:v>0.94312368341859765</c:v>
                </c:pt>
                <c:pt idx="53">
                  <c:v>0.95175319380266377</c:v>
                </c:pt>
                <c:pt idx="54">
                  <c:v>0.94674697643290784</c:v>
                </c:pt>
                <c:pt idx="55">
                  <c:v>0.96811254396248536</c:v>
                </c:pt>
                <c:pt idx="56">
                  <c:v>0.96921723834652596</c:v>
                </c:pt>
                <c:pt idx="57">
                  <c:v>0.97141155449672423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0-40A6-852E-D729E4721E37}"/>
            </c:ext>
          </c:extLst>
        </c:ser>
        <c:ser>
          <c:idx val="1"/>
          <c:order val="1"/>
          <c:tx>
            <c:strRef>
              <c:f>OFERTA.MONEDA!$D$8</c:f>
              <c:strCache>
                <c:ptCount val="1"/>
                <c:pt idx="0">
                  <c:v>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80-40A6-852E-D729E4721E37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OFERTA.MONEDA!$B$9:$B$66</c:f>
              <c:numCache>
                <c:formatCode>[$-409]mmm-yy;@</c:formatCode>
                <c:ptCount val="58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</c:numCache>
            </c:numRef>
          </c:cat>
          <c:val>
            <c:numRef>
              <c:f>OFERTA.MONEDA!$D$9:$D$66</c:f>
              <c:numCache>
                <c:formatCode>0%</c:formatCode>
                <c:ptCount val="58"/>
                <c:pt idx="0">
                  <c:v>0.2197644355070382</c:v>
                </c:pt>
                <c:pt idx="1">
                  <c:v>0.17251223491027731</c:v>
                </c:pt>
                <c:pt idx="2">
                  <c:v>0.21367112810707456</c:v>
                </c:pt>
                <c:pt idx="3">
                  <c:v>0.21920805075475827</c:v>
                </c:pt>
                <c:pt idx="4">
                  <c:v>0.21606425702811244</c:v>
                </c:pt>
                <c:pt idx="5">
                  <c:v>0.22217599334304139</c:v>
                </c:pt>
                <c:pt idx="6">
                  <c:v>0.23242412600845178</c:v>
                </c:pt>
                <c:pt idx="7">
                  <c:v>0.23332677552626402</c:v>
                </c:pt>
                <c:pt idx="8">
                  <c:v>0.22981721249047982</c:v>
                </c:pt>
                <c:pt idx="9">
                  <c:v>0.22147392726573023</c:v>
                </c:pt>
                <c:pt idx="10">
                  <c:v>0.24080076263107722</c:v>
                </c:pt>
                <c:pt idx="11">
                  <c:v>0.24720774385703648</c:v>
                </c:pt>
                <c:pt idx="12">
                  <c:v>0.23974706413730804</c:v>
                </c:pt>
                <c:pt idx="13">
                  <c:v>0.23578834465498749</c:v>
                </c:pt>
                <c:pt idx="14">
                  <c:v>0.20869098712446352</c:v>
                </c:pt>
                <c:pt idx="15">
                  <c:v>0.20099028057949753</c:v>
                </c:pt>
                <c:pt idx="16">
                  <c:v>0.184395882246704</c:v>
                </c:pt>
                <c:pt idx="17">
                  <c:v>0.20073937153419594</c:v>
                </c:pt>
                <c:pt idx="18">
                  <c:v>0.20547945205479451</c:v>
                </c:pt>
                <c:pt idx="19">
                  <c:v>0.19683590875643855</c:v>
                </c:pt>
                <c:pt idx="20">
                  <c:v>0.1705367339170156</c:v>
                </c:pt>
                <c:pt idx="21">
                  <c:v>0.16697777023587307</c:v>
                </c:pt>
                <c:pt idx="22">
                  <c:v>0.15210267613326051</c:v>
                </c:pt>
                <c:pt idx="23">
                  <c:v>0.14163287873203095</c:v>
                </c:pt>
                <c:pt idx="24">
                  <c:v>0.13471162523586841</c:v>
                </c:pt>
                <c:pt idx="25">
                  <c:v>0.13471162523586841</c:v>
                </c:pt>
                <c:pt idx="26">
                  <c:v>0.10521438800438042</c:v>
                </c:pt>
                <c:pt idx="27">
                  <c:v>9.8123654260227622E-2</c:v>
                </c:pt>
                <c:pt idx="28">
                  <c:v>0.11458102620893318</c:v>
                </c:pt>
                <c:pt idx="29">
                  <c:v>0.1172794651940125</c:v>
                </c:pt>
                <c:pt idx="30">
                  <c:v>0.11705909975179446</c:v>
                </c:pt>
                <c:pt idx="31">
                  <c:v>0.10322378716744914</c:v>
                </c:pt>
                <c:pt idx="32">
                  <c:v>9.6175511414171355E-2</c:v>
                </c:pt>
                <c:pt idx="33">
                  <c:v>7.7814850421308604E-2</c:v>
                </c:pt>
                <c:pt idx="34">
                  <c:v>7.2854621663357599E-2</c:v>
                </c:pt>
                <c:pt idx="35">
                  <c:v>7.6362879733666247E-2</c:v>
                </c:pt>
                <c:pt idx="36">
                  <c:v>7.5413948820873059E-2</c:v>
                </c:pt>
                <c:pt idx="37">
                  <c:v>6.9756998153784736E-2</c:v>
                </c:pt>
                <c:pt idx="38">
                  <c:v>5.8113765082491997E-2</c:v>
                </c:pt>
                <c:pt idx="39">
                  <c:v>5.5937288299622571E-2</c:v>
                </c:pt>
                <c:pt idx="40">
                  <c:v>5.3108938828983168E-2</c:v>
                </c:pt>
                <c:pt idx="41">
                  <c:v>5.1283191744873904E-2</c:v>
                </c:pt>
                <c:pt idx="42">
                  <c:v>5.2122538293216628E-2</c:v>
                </c:pt>
                <c:pt idx="43">
                  <c:v>4.1766265374418708E-2</c:v>
                </c:pt>
                <c:pt idx="44">
                  <c:v>4.5222311362580751E-2</c:v>
                </c:pt>
                <c:pt idx="45">
                  <c:v>4.6366326866162447E-2</c:v>
                </c:pt>
                <c:pt idx="46">
                  <c:v>4.9817127002144031E-2</c:v>
                </c:pt>
                <c:pt idx="47">
                  <c:v>5.4026461940542309E-2</c:v>
                </c:pt>
                <c:pt idx="48">
                  <c:v>4.4503911074516261E-2</c:v>
                </c:pt>
                <c:pt idx="49">
                  <c:v>4.3858972380805432E-2</c:v>
                </c:pt>
                <c:pt idx="50">
                  <c:v>4.9036777583187391E-2</c:v>
                </c:pt>
                <c:pt idx="51">
                  <c:v>5.1236011357942209E-2</c:v>
                </c:pt>
                <c:pt idx="52">
                  <c:v>5.6876316581402346E-2</c:v>
                </c:pt>
                <c:pt idx="53">
                  <c:v>4.8246806197336234E-2</c:v>
                </c:pt>
                <c:pt idx="54">
                  <c:v>5.325302356709212E-2</c:v>
                </c:pt>
                <c:pt idx="55">
                  <c:v>3.1887456037514653E-2</c:v>
                </c:pt>
                <c:pt idx="56">
                  <c:v>3.0782761653474055E-2</c:v>
                </c:pt>
                <c:pt idx="57">
                  <c:v>2.8588445503275758E-2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80-40A6-852E-D729E472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overlap val="100"/>
        <c:axId val="1982092143"/>
        <c:axId val="1982091311"/>
      </c:barChart>
      <c:dateAx>
        <c:axId val="1982092143"/>
        <c:scaling>
          <c:orientation val="minMax"/>
        </c:scaling>
        <c:delete val="0"/>
        <c:axPos val="b"/>
        <c:numFmt formatCode="[$-409]mmm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91311"/>
        <c:crosses val="autoZero"/>
        <c:auto val="1"/>
        <c:lblOffset val="100"/>
        <c:baseTimeUnit val="months"/>
      </c:dateAx>
      <c:valAx>
        <c:axId val="1982091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92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304597</xdr:colOff>
      <xdr:row>5</xdr:row>
      <xdr:rowOff>186170</xdr:rowOff>
    </xdr:from>
    <xdr:to>
      <xdr:col>31</xdr:col>
      <xdr:colOff>708008</xdr:colOff>
      <xdr:row>16</xdr:row>
      <xdr:rowOff>160955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304597</xdr:colOff>
      <xdr:row>18</xdr:row>
      <xdr:rowOff>82516</xdr:rowOff>
    </xdr:from>
    <xdr:to>
      <xdr:col>32</xdr:col>
      <xdr:colOff>77676</xdr:colOff>
      <xdr:row>38</xdr:row>
      <xdr:rowOff>168427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138546</xdr:colOff>
      <xdr:row>5</xdr:row>
      <xdr:rowOff>173181</xdr:rowOff>
    </xdr:from>
    <xdr:to>
      <xdr:col>40</xdr:col>
      <xdr:colOff>541957</xdr:colOff>
      <xdr:row>16</xdr:row>
      <xdr:rowOff>147966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225137</xdr:colOff>
      <xdr:row>18</xdr:row>
      <xdr:rowOff>51955</xdr:rowOff>
    </xdr:from>
    <xdr:to>
      <xdr:col>40</xdr:col>
      <xdr:colOff>628548</xdr:colOff>
      <xdr:row>32</xdr:row>
      <xdr:rowOff>26740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8</xdr:row>
      <xdr:rowOff>57149</xdr:rowOff>
    </xdr:from>
    <xdr:to>
      <xdr:col>12</xdr:col>
      <xdr:colOff>485775</xdr:colOff>
      <xdr:row>27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582706</xdr:colOff>
      <xdr:row>9</xdr:row>
      <xdr:rowOff>100852</xdr:rowOff>
    </xdr:from>
    <xdr:to>
      <xdr:col>13</xdr:col>
      <xdr:colOff>291353</xdr:colOff>
      <xdr:row>38</xdr:row>
      <xdr:rowOff>10065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0631" y="1958227"/>
          <a:ext cx="5804647" cy="5433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Dropbox/ZP%20Navent/INDEX_v01/output/argentina_caba_deptos/INDEX_CABA_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_venta_n3_activos_pozo"/>
      <sheetName val="precios_venta_n3_delivery_pozo"/>
      <sheetName val="Hoja2"/>
      <sheetName val="Hoja3"/>
      <sheetName val="PRECIOS.INDEX"/>
      <sheetName val="OFERTA.MONEDA"/>
      <sheetName val="PRECIOS.BARRIOS"/>
    </sheetNames>
    <sheetDataSet>
      <sheetData sheetId="0"/>
      <sheetData sheetId="1"/>
      <sheetData sheetId="2"/>
      <sheetData sheetId="3"/>
      <sheetData sheetId="4">
        <row r="9">
          <cell r="C9" t="str">
            <v>INDEX CABA</v>
          </cell>
          <cell r="D9" t="str">
            <v>ESTRENAR</v>
          </cell>
          <cell r="E9" t="str">
            <v>USADO</v>
          </cell>
          <cell r="F9" t="str">
            <v>POZO</v>
          </cell>
          <cell r="G9" t="str">
            <v>CHICO</v>
          </cell>
          <cell r="H9" t="str">
            <v>GRANDE</v>
          </cell>
          <cell r="N9" t="str">
            <v>POZO</v>
          </cell>
          <cell r="O9" t="str">
            <v>CAC_USD</v>
          </cell>
          <cell r="Q9" t="str">
            <v>INDEX</v>
          </cell>
          <cell r="R9" t="str">
            <v>POZO</v>
          </cell>
          <cell r="S9" t="str">
            <v>IRSA_USD</v>
          </cell>
          <cell r="T9" t="str">
            <v>GALICIA_USD</v>
          </cell>
        </row>
        <row r="10">
          <cell r="C10">
            <v>-6.8672289949484933E-2</v>
          </cell>
          <cell r="D10">
            <v>-8.7277018396656136E-2</v>
          </cell>
          <cell r="E10">
            <v>-6.7164509593657051E-2</v>
          </cell>
          <cell r="F10">
            <v>-0.1227776165732668</v>
          </cell>
          <cell r="G10">
            <v>-8.1565012472637144E-2</v>
          </cell>
          <cell r="H10">
            <v>-5.5500554133574465E-2</v>
          </cell>
          <cell r="N10">
            <v>-0.10739625495140237</v>
          </cell>
          <cell r="O10">
            <v>-0.49450994052884201</v>
          </cell>
          <cell r="Q10">
            <v>-6.8672289949484933E-2</v>
          </cell>
          <cell r="R10">
            <v>-0.1227776165732668</v>
          </cell>
          <cell r="S10">
            <v>-0.71284403669724772</v>
          </cell>
          <cell r="T10">
            <v>-0.73510971786833856</v>
          </cell>
        </row>
        <row r="31">
          <cell r="M31">
            <v>43497</v>
          </cell>
          <cell r="N31">
            <v>100</v>
          </cell>
          <cell r="O31">
            <v>100</v>
          </cell>
          <cell r="Q31">
            <v>100</v>
          </cell>
        </row>
        <row r="32">
          <cell r="M32">
            <v>43525</v>
          </cell>
          <cell r="N32">
            <v>100.07647144453553</v>
          </cell>
          <cell r="O32">
            <v>99.991702998894496</v>
          </cell>
          <cell r="Q32">
            <v>100.35233640000622</v>
          </cell>
        </row>
        <row r="33">
          <cell r="M33">
            <v>43556</v>
          </cell>
          <cell r="N33">
            <v>99.866856124024906</v>
          </cell>
          <cell r="O33">
            <v>99.99049662303922</v>
          </cell>
          <cell r="Q33">
            <v>100.18714381125695</v>
          </cell>
        </row>
        <row r="34">
          <cell r="M34">
            <v>43586</v>
          </cell>
          <cell r="N34">
            <v>99.542728357929576</v>
          </cell>
          <cell r="O34">
            <v>99.855795415903245</v>
          </cell>
          <cell r="Q34">
            <v>99.832196872841209</v>
          </cell>
        </row>
        <row r="35">
          <cell r="M35">
            <v>43617</v>
          </cell>
          <cell r="N35">
            <v>99.443096044405081</v>
          </cell>
          <cell r="O35">
            <v>99.936999173842096</v>
          </cell>
          <cell r="Q35">
            <v>99.486426697096135</v>
          </cell>
        </row>
        <row r="36">
          <cell r="M36">
            <v>43647</v>
          </cell>
          <cell r="N36">
            <v>99.326729065707724</v>
          </cell>
          <cell r="O36">
            <v>99.826392241787872</v>
          </cell>
          <cell r="Q36">
            <v>99.275217233670489</v>
          </cell>
        </row>
        <row r="37">
          <cell r="M37">
            <v>43678</v>
          </cell>
          <cell r="N37">
            <v>99.111849424590318</v>
          </cell>
          <cell r="O37">
            <v>99.962176829232817</v>
          </cell>
          <cell r="Q37">
            <v>99.326386265777813</v>
          </cell>
        </row>
        <row r="38">
          <cell r="M38">
            <v>43709</v>
          </cell>
          <cell r="N38">
            <v>98.72481172678981</v>
          </cell>
          <cell r="O38">
            <v>99.92522045672527</v>
          </cell>
          <cell r="Q38">
            <v>98.846112044034129</v>
          </cell>
        </row>
        <row r="39">
          <cell r="M39">
            <v>43739</v>
          </cell>
          <cell r="N39">
            <v>98.469164078993842</v>
          </cell>
          <cell r="O39">
            <v>99.576682135040045</v>
          </cell>
          <cell r="Q39">
            <v>97.093590157316498</v>
          </cell>
        </row>
        <row r="40">
          <cell r="M40">
            <v>43770</v>
          </cell>
          <cell r="N40">
            <v>98.211189647503829</v>
          </cell>
          <cell r="O40">
            <v>99.091372801220317</v>
          </cell>
          <cell r="Q40">
            <v>95.821050506675405</v>
          </cell>
        </row>
        <row r="41">
          <cell r="M41">
            <v>43800</v>
          </cell>
          <cell r="N41">
            <v>97.85728866942874</v>
          </cell>
          <cell r="O41">
            <v>98.152527266292054</v>
          </cell>
          <cell r="Q41">
            <v>95.248771304902249</v>
          </cell>
        </row>
        <row r="42">
          <cell r="M42">
            <v>43831</v>
          </cell>
          <cell r="N42">
            <v>97.768823911444144</v>
          </cell>
          <cell r="O42">
            <v>97.513865334334426</v>
          </cell>
          <cell r="Q42">
            <v>94.832753051318718</v>
          </cell>
        </row>
        <row r="43">
          <cell r="M43">
            <v>43862</v>
          </cell>
          <cell r="N43">
            <v>97.636661463113285</v>
          </cell>
          <cell r="O43">
            <v>96.882417590309316</v>
          </cell>
          <cell r="Q43">
            <v>94.654175557942395</v>
          </cell>
        </row>
        <row r="44">
          <cell r="M44">
            <v>43891</v>
          </cell>
          <cell r="N44">
            <v>97.291789812767249</v>
          </cell>
          <cell r="O44">
            <v>96.162113172873532</v>
          </cell>
          <cell r="Q44">
            <v>94.092855395557265</v>
          </cell>
        </row>
        <row r="45">
          <cell r="M45">
            <v>43922</v>
          </cell>
          <cell r="N45">
            <v>96.786690561749509</v>
          </cell>
          <cell r="O45">
            <v>95.936807375190369</v>
          </cell>
          <cell r="Q45">
            <v>93.492943291050665</v>
          </cell>
        </row>
        <row r="46">
          <cell r="M46">
            <v>43952</v>
          </cell>
          <cell r="N46">
            <v>96.26254947739551</v>
          </cell>
          <cell r="O46">
            <v>95.50912019064063</v>
          </cell>
          <cell r="Q46">
            <v>93.167471305591476</v>
          </cell>
        </row>
        <row r="47">
          <cell r="M47">
            <v>43983</v>
          </cell>
          <cell r="N47">
            <v>95.558343169308287</v>
          </cell>
          <cell r="O47">
            <v>94.639277350624013</v>
          </cell>
          <cell r="Q47">
            <v>92.410607753786522</v>
          </cell>
        </row>
        <row r="48">
          <cell r="M48">
            <v>44013</v>
          </cell>
          <cell r="N48">
            <v>94.888614776697239</v>
          </cell>
          <cell r="O48">
            <v>93.655754044178153</v>
          </cell>
          <cell r="Q48">
            <v>91.210326392659994</v>
          </cell>
        </row>
        <row r="49">
          <cell r="M49">
            <v>44044</v>
          </cell>
          <cell r="N49">
            <v>94.141841929002894</v>
          </cell>
          <cell r="O49">
            <v>92.442170067749572</v>
          </cell>
          <cell r="Q49">
            <v>89.738907661843854</v>
          </cell>
        </row>
        <row r="50">
          <cell r="M50">
            <v>44075</v>
          </cell>
          <cell r="N50">
            <v>93.132771005051509</v>
          </cell>
          <cell r="O50">
            <v>91.272298160334387</v>
          </cell>
          <cell r="Q50">
            <v>87.722238342673322</v>
          </cell>
        </row>
      </sheetData>
      <sheetData sheetId="5">
        <row r="8">
          <cell r="C8" t="str">
            <v>USD</v>
          </cell>
          <cell r="D8" t="str">
            <v>ARS</v>
          </cell>
        </row>
        <row r="9">
          <cell r="B9">
            <v>42339</v>
          </cell>
          <cell r="C9">
            <v>0.78023556449296183</v>
          </cell>
          <cell r="D9">
            <v>0.2197644355070382</v>
          </cell>
        </row>
        <row r="10">
          <cell r="B10">
            <v>42370</v>
          </cell>
          <cell r="C10">
            <v>0.82748776508972266</v>
          </cell>
          <cell r="D10">
            <v>0.17251223491027731</v>
          </cell>
        </row>
        <row r="11">
          <cell r="B11">
            <v>42401</v>
          </cell>
          <cell r="C11">
            <v>0.78632887189292544</v>
          </cell>
          <cell r="D11">
            <v>0.21367112810707456</v>
          </cell>
        </row>
        <row r="12">
          <cell r="B12">
            <v>42430</v>
          </cell>
          <cell r="C12">
            <v>0.78079194924524176</v>
          </cell>
          <cell r="D12">
            <v>0.21920805075475827</v>
          </cell>
        </row>
        <row r="13">
          <cell r="B13">
            <v>42461</v>
          </cell>
          <cell r="C13">
            <v>0.78393574297188751</v>
          </cell>
          <cell r="D13">
            <v>0.21606425702811244</v>
          </cell>
        </row>
        <row r="14">
          <cell r="B14">
            <v>42491</v>
          </cell>
          <cell r="C14">
            <v>0.77782400665695861</v>
          </cell>
          <cell r="D14">
            <v>0.22217599334304139</v>
          </cell>
        </row>
        <row r="15">
          <cell r="B15">
            <v>42522</v>
          </cell>
          <cell r="C15">
            <v>0.76757587399154825</v>
          </cell>
          <cell r="D15">
            <v>0.23242412600845178</v>
          </cell>
        </row>
        <row r="16">
          <cell r="B16">
            <v>42552</v>
          </cell>
          <cell r="C16">
            <v>0.76667322447373598</v>
          </cell>
          <cell r="D16">
            <v>0.23332677552626402</v>
          </cell>
        </row>
        <row r="17">
          <cell r="B17">
            <v>42583</v>
          </cell>
          <cell r="C17">
            <v>0.77018278750952018</v>
          </cell>
          <cell r="D17">
            <v>0.22981721249047982</v>
          </cell>
        </row>
        <row r="18">
          <cell r="B18">
            <v>42614</v>
          </cell>
          <cell r="C18">
            <v>0.77852607273426977</v>
          </cell>
          <cell r="D18">
            <v>0.22147392726573023</v>
          </cell>
        </row>
        <row r="19">
          <cell r="B19">
            <v>42644</v>
          </cell>
          <cell r="C19">
            <v>0.75919923736892281</v>
          </cell>
          <cell r="D19">
            <v>0.24080076263107722</v>
          </cell>
        </row>
        <row r="20">
          <cell r="B20">
            <v>42675</v>
          </cell>
          <cell r="C20">
            <v>0.75279225614296352</v>
          </cell>
          <cell r="D20">
            <v>0.24720774385703648</v>
          </cell>
        </row>
        <row r="21">
          <cell r="B21">
            <v>42705</v>
          </cell>
          <cell r="C21">
            <v>0.76025293586269194</v>
          </cell>
          <cell r="D21">
            <v>0.23974706413730804</v>
          </cell>
        </row>
        <row r="22">
          <cell r="B22">
            <v>42736</v>
          </cell>
          <cell r="C22">
            <v>0.76421165534501256</v>
          </cell>
          <cell r="D22">
            <v>0.23578834465498749</v>
          </cell>
        </row>
        <row r="23">
          <cell r="B23">
            <v>42767</v>
          </cell>
          <cell r="C23">
            <v>0.79130901287553645</v>
          </cell>
          <cell r="D23">
            <v>0.20869098712446352</v>
          </cell>
        </row>
        <row r="24">
          <cell r="B24">
            <v>42795</v>
          </cell>
          <cell r="C24">
            <v>0.79900971942050247</v>
          </cell>
          <cell r="D24">
            <v>0.20099028057949753</v>
          </cell>
        </row>
        <row r="25">
          <cell r="B25">
            <v>42826</v>
          </cell>
          <cell r="C25">
            <v>0.815604117753296</v>
          </cell>
          <cell r="D25">
            <v>0.184395882246704</v>
          </cell>
        </row>
        <row r="26">
          <cell r="B26">
            <v>42856</v>
          </cell>
          <cell r="C26">
            <v>0.79926062846580403</v>
          </cell>
          <cell r="D26">
            <v>0.20073937153419594</v>
          </cell>
        </row>
        <row r="27">
          <cell r="B27">
            <v>42887</v>
          </cell>
          <cell r="C27">
            <v>0.79452054794520544</v>
          </cell>
          <cell r="D27">
            <v>0.20547945205479451</v>
          </cell>
        </row>
        <row r="28">
          <cell r="B28">
            <v>42917</v>
          </cell>
          <cell r="C28">
            <v>0.80316409124356147</v>
          </cell>
          <cell r="D28">
            <v>0.19683590875643855</v>
          </cell>
        </row>
        <row r="29">
          <cell r="B29">
            <v>42948</v>
          </cell>
          <cell r="C29">
            <v>0.82946326608298437</v>
          </cell>
          <cell r="D29">
            <v>0.1705367339170156</v>
          </cell>
        </row>
        <row r="30">
          <cell r="B30">
            <v>42979</v>
          </cell>
          <cell r="C30">
            <v>0.83302222976412688</v>
          </cell>
          <cell r="D30">
            <v>0.16697777023587307</v>
          </cell>
        </row>
        <row r="31">
          <cell r="B31">
            <v>43009</v>
          </cell>
          <cell r="C31">
            <v>0.84789732386673944</v>
          </cell>
          <cell r="D31">
            <v>0.15210267613326051</v>
          </cell>
        </row>
        <row r="32">
          <cell r="B32">
            <v>43040</v>
          </cell>
          <cell r="C32">
            <v>0.85836712126796899</v>
          </cell>
          <cell r="D32">
            <v>0.14163287873203095</v>
          </cell>
        </row>
        <row r="33">
          <cell r="B33">
            <v>43070</v>
          </cell>
          <cell r="C33">
            <v>0.86528837476413156</v>
          </cell>
          <cell r="D33">
            <v>0.13471162523586841</v>
          </cell>
        </row>
        <row r="34">
          <cell r="B34">
            <v>43101</v>
          </cell>
          <cell r="C34">
            <v>0.86528837476413156</v>
          </cell>
          <cell r="D34">
            <v>0.13471162523586841</v>
          </cell>
        </row>
        <row r="35">
          <cell r="B35">
            <v>43132</v>
          </cell>
          <cell r="C35">
            <v>0.89478561199561957</v>
          </cell>
          <cell r="D35">
            <v>0.10521438800438042</v>
          </cell>
        </row>
        <row r="36">
          <cell r="B36">
            <v>43160</v>
          </cell>
          <cell r="C36">
            <v>0.90187634573977238</v>
          </cell>
          <cell r="D36">
            <v>9.8123654260227622E-2</v>
          </cell>
        </row>
        <row r="37">
          <cell r="B37">
            <v>43191</v>
          </cell>
          <cell r="C37">
            <v>0.88541897379106682</v>
          </cell>
          <cell r="D37">
            <v>0.11458102620893318</v>
          </cell>
        </row>
        <row r="38">
          <cell r="B38">
            <v>43221</v>
          </cell>
          <cell r="C38">
            <v>0.88272053480598756</v>
          </cell>
          <cell r="D38">
            <v>0.1172794651940125</v>
          </cell>
        </row>
        <row r="39">
          <cell r="B39">
            <v>43252</v>
          </cell>
          <cell r="C39">
            <v>0.8829409002482056</v>
          </cell>
          <cell r="D39">
            <v>0.11705909975179446</v>
          </cell>
        </row>
        <row r="40">
          <cell r="B40">
            <v>43282</v>
          </cell>
          <cell r="C40">
            <v>0.89677621283255082</v>
          </cell>
          <cell r="D40">
            <v>0.10322378716744914</v>
          </cell>
        </row>
        <row r="41">
          <cell r="B41">
            <v>43313</v>
          </cell>
          <cell r="C41">
            <v>0.90382448858582864</v>
          </cell>
          <cell r="D41">
            <v>9.6175511414171355E-2</v>
          </cell>
        </row>
        <row r="42">
          <cell r="B42">
            <v>43344</v>
          </cell>
          <cell r="C42">
            <v>0.92218514957869135</v>
          </cell>
          <cell r="D42">
            <v>7.7814850421308604E-2</v>
          </cell>
        </row>
        <row r="43">
          <cell r="B43">
            <v>43374</v>
          </cell>
          <cell r="C43">
            <v>0.92714537833664235</v>
          </cell>
          <cell r="D43">
            <v>7.2854621663357599E-2</v>
          </cell>
        </row>
        <row r="44">
          <cell r="B44">
            <v>43405</v>
          </cell>
          <cell r="C44">
            <v>0.92363712026633371</v>
          </cell>
          <cell r="D44">
            <v>7.6362879733666247E-2</v>
          </cell>
        </row>
        <row r="45">
          <cell r="B45">
            <v>43435</v>
          </cell>
          <cell r="C45">
            <v>0.92458605117912696</v>
          </cell>
          <cell r="D45">
            <v>7.5413948820873059E-2</v>
          </cell>
        </row>
        <row r="46">
          <cell r="B46">
            <v>43466</v>
          </cell>
          <cell r="C46">
            <v>0.93024300184621522</v>
          </cell>
          <cell r="D46">
            <v>6.9756998153784736E-2</v>
          </cell>
        </row>
        <row r="47">
          <cell r="B47">
            <v>43497</v>
          </cell>
          <cell r="C47">
            <v>0.941886234917508</v>
          </cell>
          <cell r="D47">
            <v>5.8113765082491997E-2</v>
          </cell>
        </row>
        <row r="48">
          <cell r="B48">
            <v>43525</v>
          </cell>
          <cell r="C48">
            <v>0.94406271170037748</v>
          </cell>
          <cell r="D48">
            <v>5.5937288299622571E-2</v>
          </cell>
        </row>
        <row r="49">
          <cell r="B49">
            <v>43556</v>
          </cell>
          <cell r="C49">
            <v>0.94689106117101685</v>
          </cell>
          <cell r="D49">
            <v>5.3108938828983168E-2</v>
          </cell>
        </row>
        <row r="50">
          <cell r="B50">
            <v>43586</v>
          </cell>
          <cell r="C50">
            <v>0.94871680825512605</v>
          </cell>
          <cell r="D50">
            <v>5.1283191744873904E-2</v>
          </cell>
        </row>
        <row r="51">
          <cell r="B51">
            <v>43617</v>
          </cell>
          <cell r="C51">
            <v>0.94787746170678333</v>
          </cell>
          <cell r="D51">
            <v>5.2122538293216628E-2</v>
          </cell>
        </row>
        <row r="52">
          <cell r="B52">
            <v>43647</v>
          </cell>
          <cell r="C52">
            <v>0.95823373462558126</v>
          </cell>
          <cell r="D52">
            <v>4.1766265374418708E-2</v>
          </cell>
        </row>
        <row r="53">
          <cell r="B53">
            <v>43678</v>
          </cell>
          <cell r="C53">
            <v>0.9547776886374193</v>
          </cell>
          <cell r="D53">
            <v>4.5222311362580751E-2</v>
          </cell>
        </row>
        <row r="54">
          <cell r="B54">
            <v>43709</v>
          </cell>
          <cell r="C54">
            <v>0.95363367313383751</v>
          </cell>
          <cell r="D54">
            <v>4.6366326866162447E-2</v>
          </cell>
        </row>
        <row r="55">
          <cell r="B55">
            <v>43739</v>
          </cell>
          <cell r="C55">
            <v>0.95018287299785598</v>
          </cell>
          <cell r="D55">
            <v>4.9817127002144031E-2</v>
          </cell>
        </row>
        <row r="56">
          <cell r="B56">
            <v>43770</v>
          </cell>
          <cell r="C56">
            <v>0.94597353805945772</v>
          </cell>
          <cell r="D56">
            <v>5.4026461940542309E-2</v>
          </cell>
        </row>
        <row r="57">
          <cell r="B57">
            <v>43800</v>
          </cell>
          <cell r="C57">
            <v>0.95549608892548377</v>
          </cell>
          <cell r="D57">
            <v>4.4503911074516261E-2</v>
          </cell>
        </row>
        <row r="58">
          <cell r="B58">
            <v>43831</v>
          </cell>
          <cell r="C58">
            <v>0.95614102761919462</v>
          </cell>
          <cell r="D58">
            <v>4.3858972380805432E-2</v>
          </cell>
        </row>
        <row r="59">
          <cell r="B59">
            <v>43862</v>
          </cell>
          <cell r="C59">
            <v>0.95096322241681264</v>
          </cell>
          <cell r="D59">
            <v>4.9036777583187391E-2</v>
          </cell>
        </row>
        <row r="60">
          <cell r="B60">
            <v>43891</v>
          </cell>
          <cell r="C60">
            <v>0.9487639886420578</v>
          </cell>
          <cell r="D60">
            <v>5.1236011357942209E-2</v>
          </cell>
        </row>
        <row r="61">
          <cell r="B61">
            <v>43922</v>
          </cell>
          <cell r="C61">
            <v>0.94312368341859765</v>
          </cell>
          <cell r="D61">
            <v>5.6876316581402346E-2</v>
          </cell>
        </row>
        <row r="62">
          <cell r="B62">
            <v>43952</v>
          </cell>
          <cell r="C62">
            <v>0.95175319380266377</v>
          </cell>
          <cell r="D62">
            <v>4.8246806197336234E-2</v>
          </cell>
        </row>
        <row r="63">
          <cell r="B63">
            <v>43983</v>
          </cell>
          <cell r="C63">
            <v>0.94674697643290784</v>
          </cell>
          <cell r="D63">
            <v>5.325302356709212E-2</v>
          </cell>
        </row>
        <row r="64">
          <cell r="B64">
            <v>44013</v>
          </cell>
          <cell r="C64">
            <v>0.96811254396248536</v>
          </cell>
          <cell r="D64">
            <v>3.1887456037514653E-2</v>
          </cell>
        </row>
        <row r="65">
          <cell r="B65">
            <v>44044</v>
          </cell>
          <cell r="C65">
            <v>0.96921723834652596</v>
          </cell>
          <cell r="D65">
            <v>3.0782761653474055E-2</v>
          </cell>
        </row>
        <row r="66">
          <cell r="B66">
            <v>44075</v>
          </cell>
          <cell r="C66">
            <v>0.97141155449672423</v>
          </cell>
          <cell r="D66">
            <v>2.8588445503275758E-2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"/>
      <sheetName val="ALQUILER"/>
      <sheetName val="RI"/>
      <sheetName val="TABLAS"/>
      <sheetName val="EXCLUSIONES"/>
      <sheetName val="VENTA_var"/>
      <sheetName val="AD_HOC"/>
      <sheetName val="PRECIOS_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showGridLines="0" tabSelected="1" zoomScale="55" zoomScaleNormal="55" workbookViewId="0"/>
  </sheetViews>
  <sheetFormatPr baseColWidth="10" defaultRowHeight="15" x14ac:dyDescent="0.25"/>
  <cols>
    <col min="3" max="7" width="11.85546875" customWidth="1"/>
    <col min="10" max="12" width="11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26.25" x14ac:dyDescent="0.4">
      <c r="B3" s="2" t="s">
        <v>0</v>
      </c>
    </row>
    <row r="4" spans="1:29" x14ac:dyDescent="0.25">
      <c r="B4" t="s">
        <v>1</v>
      </c>
    </row>
    <row r="5" spans="1:29" x14ac:dyDescent="0.25">
      <c r="B5" t="s">
        <v>2</v>
      </c>
    </row>
    <row r="7" spans="1:29" x14ac:dyDescent="0.25">
      <c r="C7" t="s">
        <v>3</v>
      </c>
    </row>
    <row r="9" spans="1:29" x14ac:dyDescent="0.25">
      <c r="C9" s="3" t="s">
        <v>4</v>
      </c>
      <c r="D9" s="3" t="s">
        <v>5</v>
      </c>
      <c r="E9" s="3" t="s">
        <v>6</v>
      </c>
      <c r="F9" s="4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/>
      <c r="N9" s="3" t="str">
        <f>+F9</f>
        <v>POZO</v>
      </c>
      <c r="O9" s="3" t="s">
        <v>12</v>
      </c>
      <c r="Q9" s="3" t="s">
        <v>13</v>
      </c>
      <c r="R9" s="3" t="str">
        <f>+F9</f>
        <v>POZO</v>
      </c>
      <c r="S9" s="3" t="s">
        <v>10</v>
      </c>
      <c r="T9" s="3" t="s">
        <v>11</v>
      </c>
    </row>
    <row r="10" spans="1:29" x14ac:dyDescent="0.25">
      <c r="C10" s="5">
        <f t="shared" ref="C10" si="0">+N50/N31-1</f>
        <v>-6.8672289949484933E-2</v>
      </c>
      <c r="D10" s="5">
        <f>+O50/O31-1</f>
        <v>-8.7277018396656136E-2</v>
      </c>
      <c r="E10" s="5">
        <f t="shared" ref="E10:J10" si="1">+P50/P31-1</f>
        <v>-6.7164509593657051E-2</v>
      </c>
      <c r="F10" s="6">
        <f t="shared" si="1"/>
        <v>-0.1227776165732668</v>
      </c>
      <c r="G10" s="5">
        <f t="shared" si="1"/>
        <v>-8.1565012472637144E-2</v>
      </c>
      <c r="H10" s="5">
        <f t="shared" si="1"/>
        <v>-5.5500554133574465E-2</v>
      </c>
      <c r="I10" s="5">
        <f t="shared" si="1"/>
        <v>-0.71284403669724772</v>
      </c>
      <c r="J10" s="5">
        <f t="shared" si="1"/>
        <v>-0.73510971786833856</v>
      </c>
      <c r="K10" s="5"/>
      <c r="N10" s="7">
        <f>+F50/F21-1</f>
        <v>-0.10739625495140237</v>
      </c>
      <c r="O10" s="7">
        <f>+V50/V21-1</f>
        <v>-0.49450994052884201</v>
      </c>
      <c r="Q10" s="7">
        <f>+C10</f>
        <v>-6.8672289949484933E-2</v>
      </c>
      <c r="R10" s="7">
        <f>+F10</f>
        <v>-0.1227776165732668</v>
      </c>
      <c r="S10" s="7">
        <f>+I10</f>
        <v>-0.71284403669724772</v>
      </c>
      <c r="T10" s="7">
        <f>+J10</f>
        <v>-0.73510971786833856</v>
      </c>
    </row>
    <row r="16" spans="1:29" x14ac:dyDescent="0.25">
      <c r="C16" s="3" t="str">
        <f>+N16</f>
        <v>INDEX CABA</v>
      </c>
      <c r="D16" s="3" t="str">
        <f t="shared" ref="D16:H16" si="2">+O16</f>
        <v>ESTRENAR</v>
      </c>
      <c r="E16" s="3" t="str">
        <f t="shared" si="2"/>
        <v>USADO</v>
      </c>
      <c r="F16" s="3" t="str">
        <f t="shared" si="2"/>
        <v>POZO</v>
      </c>
      <c r="G16" s="3" t="str">
        <f t="shared" si="2"/>
        <v>CHICO</v>
      </c>
      <c r="H16" s="3" t="str">
        <f t="shared" si="2"/>
        <v>GRANDE</v>
      </c>
      <c r="I16" s="3" t="s">
        <v>10</v>
      </c>
      <c r="J16" s="3" t="s">
        <v>11</v>
      </c>
      <c r="K16" s="8"/>
      <c r="N16" s="3" t="str">
        <f>C9</f>
        <v>INDEX CABA</v>
      </c>
      <c r="O16" s="3" t="str">
        <f>D9</f>
        <v>ESTRENAR</v>
      </c>
      <c r="P16" s="3" t="str">
        <f>E9</f>
        <v>USADO</v>
      </c>
      <c r="Q16" s="3" t="str">
        <f>F9</f>
        <v>POZO</v>
      </c>
      <c r="R16" s="3" t="str">
        <f>G9</f>
        <v>CHICO</v>
      </c>
      <c r="S16" s="3" t="str">
        <f>H9</f>
        <v>GRANDE</v>
      </c>
      <c r="T16" s="3" t="s">
        <v>10</v>
      </c>
      <c r="U16" s="3" t="s">
        <v>11</v>
      </c>
    </row>
    <row r="17" spans="2:22" x14ac:dyDescent="0.25">
      <c r="C17" s="9"/>
      <c r="N17" s="10"/>
      <c r="O17" s="10"/>
      <c r="P17" s="10"/>
      <c r="Q17" s="10"/>
      <c r="R17" s="10"/>
      <c r="S17" s="10"/>
      <c r="T17" s="10"/>
      <c r="U17" s="10"/>
    </row>
    <row r="18" spans="2:22" x14ac:dyDescent="0.25">
      <c r="N18" s="11"/>
      <c r="O18" s="11"/>
      <c r="P18" s="11"/>
      <c r="Q18" s="11"/>
      <c r="R18" s="11"/>
      <c r="S18" s="11"/>
      <c r="T18" s="11"/>
      <c r="U18" s="11"/>
    </row>
    <row r="19" spans="2:22" x14ac:dyDescent="0.25">
      <c r="B19" s="11"/>
      <c r="C19" s="12"/>
      <c r="D19" s="12"/>
      <c r="E19" s="12"/>
      <c r="F19" s="12"/>
      <c r="G19" s="12"/>
      <c r="H19" s="12"/>
      <c r="I19" s="12"/>
    </row>
    <row r="20" spans="2:22" x14ac:dyDescent="0.25">
      <c r="B20" s="11">
        <v>43160</v>
      </c>
      <c r="C20" s="12">
        <v>2728.5976593830092</v>
      </c>
      <c r="D20" s="12">
        <v>3022.1592686402341</v>
      </c>
      <c r="E20" s="12">
        <v>2643.5781924365292</v>
      </c>
      <c r="F20" s="12">
        <v>2919.8430135957296</v>
      </c>
      <c r="G20" s="12">
        <v>2824.4543432652417</v>
      </c>
      <c r="H20" s="12">
        <v>2745.2077354113326</v>
      </c>
      <c r="I20" s="10">
        <v>22.950001</v>
      </c>
      <c r="J20" s="13">
        <v>63.919998</v>
      </c>
      <c r="K20" s="13"/>
      <c r="M20" s="11">
        <v>43160</v>
      </c>
      <c r="N20" s="10"/>
      <c r="O20" s="10"/>
      <c r="P20" s="10"/>
      <c r="Q20" s="10"/>
      <c r="R20" s="10"/>
      <c r="S20" s="10"/>
      <c r="T20" s="10"/>
      <c r="U20" s="10"/>
    </row>
    <row r="21" spans="2:22" x14ac:dyDescent="0.25">
      <c r="B21" s="11">
        <f>EDATE(B20,1)</f>
        <v>43191</v>
      </c>
      <c r="C21" s="12">
        <v>2746.9182557709983</v>
      </c>
      <c r="D21" s="12">
        <v>3056.0206652747515</v>
      </c>
      <c r="E21" s="12">
        <v>2664.0807727917058</v>
      </c>
      <c r="F21" s="12">
        <v>2976.4699971568639</v>
      </c>
      <c r="G21" s="12">
        <v>2844.990329784388</v>
      </c>
      <c r="H21" s="12">
        <v>2757.8020134643589</v>
      </c>
      <c r="I21" s="10">
        <v>19</v>
      </c>
      <c r="J21" s="13">
        <v>42.290000999999997</v>
      </c>
      <c r="K21" s="13"/>
      <c r="M21" s="11">
        <f>EDATE(M20,1)</f>
        <v>43191</v>
      </c>
      <c r="N21" s="10"/>
      <c r="O21" s="10"/>
      <c r="P21" s="10"/>
      <c r="Q21" s="10"/>
      <c r="R21" s="10"/>
      <c r="S21" s="10"/>
      <c r="T21" s="10"/>
      <c r="U21" s="10"/>
      <c r="V21" s="13">
        <v>100</v>
      </c>
    </row>
    <row r="22" spans="2:22" x14ac:dyDescent="0.25">
      <c r="B22" s="11">
        <f t="shared" ref="B22:B50" si="3">EDATE(B21,1)</f>
        <v>43221</v>
      </c>
      <c r="C22" s="12">
        <v>2764.5377205941077</v>
      </c>
      <c r="D22" s="12">
        <v>3090.2825399588592</v>
      </c>
      <c r="E22" s="12">
        <v>2681.6658439782427</v>
      </c>
      <c r="F22" s="12">
        <v>2997.5243110601814</v>
      </c>
      <c r="G22" s="12">
        <v>2863.0528844481732</v>
      </c>
      <c r="H22" s="12">
        <v>2774.7376631341231</v>
      </c>
      <c r="I22" s="10">
        <v>17.290001</v>
      </c>
      <c r="J22" s="13">
        <v>32.979999999999997</v>
      </c>
      <c r="K22" s="13"/>
      <c r="M22" s="11">
        <f t="shared" ref="M22:M50" si="4">EDATE(M21,1)</f>
        <v>43221</v>
      </c>
      <c r="N22" s="10"/>
      <c r="O22" s="10"/>
      <c r="P22" s="10"/>
      <c r="Q22" s="10"/>
      <c r="R22" s="10"/>
      <c r="S22" s="10"/>
      <c r="T22" s="10"/>
      <c r="U22" s="10"/>
      <c r="V22" s="13">
        <v>88.390482328199568</v>
      </c>
    </row>
    <row r="23" spans="2:22" x14ac:dyDescent="0.25">
      <c r="B23" s="11">
        <f t="shared" si="3"/>
        <v>43252</v>
      </c>
      <c r="C23" s="12">
        <v>2776.4748082505448</v>
      </c>
      <c r="D23" s="12">
        <v>3110.9050416184255</v>
      </c>
      <c r="E23" s="12">
        <v>2694.266873305729</v>
      </c>
      <c r="F23" s="12">
        <v>3016.8590880803536</v>
      </c>
      <c r="G23" s="12">
        <v>2873.7463690525833</v>
      </c>
      <c r="H23" s="12">
        <v>2788.3602305138738</v>
      </c>
      <c r="I23" s="10">
        <v>18.66</v>
      </c>
      <c r="J23" s="13">
        <v>35.630001</v>
      </c>
      <c r="K23" s="13"/>
      <c r="M23" s="11">
        <f t="shared" si="4"/>
        <v>43252</v>
      </c>
      <c r="N23" s="10"/>
      <c r="O23" s="10"/>
      <c r="P23" s="10"/>
      <c r="Q23" s="10"/>
      <c r="R23" s="10"/>
      <c r="S23" s="10"/>
      <c r="T23" s="10"/>
      <c r="U23" s="10"/>
      <c r="V23" s="13">
        <v>82.253778428832476</v>
      </c>
    </row>
    <row r="24" spans="2:22" x14ac:dyDescent="0.25">
      <c r="B24" s="11">
        <f t="shared" si="3"/>
        <v>43282</v>
      </c>
      <c r="C24" s="12">
        <v>2785.4835567273203</v>
      </c>
      <c r="D24" s="12">
        <v>3109.7362199053409</v>
      </c>
      <c r="E24" s="12">
        <v>2700.2419014410043</v>
      </c>
      <c r="F24" s="12">
        <v>3040.4919581895688</v>
      </c>
      <c r="G24" s="12">
        <v>2881.1782040756998</v>
      </c>
      <c r="H24" s="12">
        <v>2797.0714794673377</v>
      </c>
      <c r="I24" s="10">
        <v>16.389999</v>
      </c>
      <c r="J24" s="13">
        <v>22.5</v>
      </c>
      <c r="K24" s="13"/>
      <c r="M24" s="11">
        <f t="shared" si="4"/>
        <v>43282</v>
      </c>
      <c r="N24" s="10"/>
      <c r="O24" s="10"/>
      <c r="P24" s="10"/>
      <c r="Q24" s="10"/>
      <c r="R24" s="10"/>
      <c r="S24" s="10"/>
      <c r="T24" s="10"/>
      <c r="U24" s="10"/>
      <c r="V24" s="13">
        <v>80.919951550742127</v>
      </c>
    </row>
    <row r="25" spans="2:22" x14ac:dyDescent="0.25">
      <c r="B25" s="11">
        <f t="shared" si="3"/>
        <v>43313</v>
      </c>
      <c r="C25" s="12">
        <v>2793.636467581322</v>
      </c>
      <c r="D25" s="12">
        <v>3106.9652641759135</v>
      </c>
      <c r="E25" s="12">
        <v>2708.4655357050005</v>
      </c>
      <c r="F25" s="12">
        <v>3024.1910705652772</v>
      </c>
      <c r="G25" s="12">
        <v>2887.1605715041987</v>
      </c>
      <c r="H25" s="12">
        <v>2806.5916955265402</v>
      </c>
      <c r="I25" s="10">
        <v>16.950001</v>
      </c>
      <c r="J25" s="13">
        <v>25.43</v>
      </c>
      <c r="K25" s="13"/>
      <c r="M25" s="11">
        <f t="shared" si="4"/>
        <v>43313</v>
      </c>
      <c r="N25" s="10"/>
      <c r="O25" s="10"/>
      <c r="P25" s="10"/>
      <c r="Q25" s="10"/>
      <c r="R25" s="10"/>
      <c r="S25" s="10"/>
      <c r="T25" s="10"/>
      <c r="U25" s="10"/>
      <c r="V25" s="13">
        <v>79.367214632560092</v>
      </c>
    </row>
    <row r="26" spans="2:22" x14ac:dyDescent="0.25">
      <c r="B26" s="11">
        <f t="shared" si="3"/>
        <v>43344</v>
      </c>
      <c r="C26" s="12">
        <v>2794.1187513803598</v>
      </c>
      <c r="D26" s="12">
        <v>3105.8239002559339</v>
      </c>
      <c r="E26" s="12">
        <v>2711.5787622550051</v>
      </c>
      <c r="F26" s="12">
        <v>2997.5879319823262</v>
      </c>
      <c r="G26" s="12">
        <v>2885.7828612725434</v>
      </c>
      <c r="H26" s="12">
        <v>2812.9632568255934</v>
      </c>
      <c r="I26" s="10">
        <v>13.37</v>
      </c>
      <c r="J26" s="13">
        <v>23.059999000000001</v>
      </c>
      <c r="K26" s="13"/>
      <c r="M26" s="11">
        <f t="shared" si="4"/>
        <v>43344</v>
      </c>
      <c r="N26" s="10"/>
      <c r="O26" s="10"/>
      <c r="P26" s="10"/>
      <c r="Q26" s="10"/>
      <c r="R26" s="10"/>
      <c r="S26" s="10"/>
      <c r="T26" s="10"/>
      <c r="U26" s="10"/>
      <c r="V26" s="13">
        <v>66.89080750311426</v>
      </c>
    </row>
    <row r="27" spans="2:22" x14ac:dyDescent="0.25">
      <c r="B27" s="11">
        <f t="shared" si="3"/>
        <v>43374</v>
      </c>
      <c r="C27" s="12">
        <v>2791.8913775918318</v>
      </c>
      <c r="D27" s="12">
        <v>3106.4517379333956</v>
      </c>
      <c r="E27" s="12">
        <v>2711.1638382617621</v>
      </c>
      <c r="F27" s="12">
        <v>3003.7668776561436</v>
      </c>
      <c r="G27" s="12">
        <v>2885.115760595012</v>
      </c>
      <c r="H27" s="12">
        <v>2816.2859660689091</v>
      </c>
      <c r="I27" s="10">
        <v>13.74</v>
      </c>
      <c r="J27" s="13">
        <v>27.559999000000001</v>
      </c>
      <c r="K27" s="13"/>
      <c r="M27" s="11">
        <f t="shared" si="4"/>
        <v>43374</v>
      </c>
      <c r="N27" s="10"/>
      <c r="O27" s="10"/>
      <c r="P27" s="10"/>
      <c r="Q27" s="10"/>
      <c r="R27" s="10"/>
      <c r="S27" s="10"/>
      <c r="T27" s="10"/>
      <c r="U27" s="10"/>
      <c r="V27" s="13">
        <v>68.908732535766234</v>
      </c>
    </row>
    <row r="28" spans="2:22" x14ac:dyDescent="0.25">
      <c r="B28" s="11">
        <f t="shared" si="3"/>
        <v>43405</v>
      </c>
      <c r="C28" s="12">
        <v>2789.7146639988673</v>
      </c>
      <c r="D28" s="12">
        <v>3094.3883024943198</v>
      </c>
      <c r="E28" s="12">
        <v>2710.0691327484997</v>
      </c>
      <c r="F28" s="12">
        <v>3007.2530964785633</v>
      </c>
      <c r="G28" s="12">
        <v>2884.922618167484</v>
      </c>
      <c r="H28" s="12">
        <v>2809.7519670195193</v>
      </c>
      <c r="I28" s="10">
        <v>13.06</v>
      </c>
      <c r="J28" s="13">
        <v>27.57</v>
      </c>
      <c r="K28" s="13"/>
      <c r="M28" s="11">
        <f t="shared" si="4"/>
        <v>43405</v>
      </c>
      <c r="N28" s="10"/>
      <c r="O28" s="10"/>
      <c r="P28" s="10"/>
      <c r="Q28" s="10"/>
      <c r="R28" s="10"/>
      <c r="S28" s="10"/>
      <c r="T28" s="10"/>
      <c r="U28" s="10"/>
      <c r="V28" s="13">
        <v>72.729539581481177</v>
      </c>
    </row>
    <row r="29" spans="2:22" x14ac:dyDescent="0.25">
      <c r="B29" s="11">
        <f t="shared" si="3"/>
        <v>43435</v>
      </c>
      <c r="C29" s="12">
        <v>2788.9521566842909</v>
      </c>
      <c r="D29" s="12">
        <v>3079.8163401203965</v>
      </c>
      <c r="E29" s="12">
        <v>2708.8593370628951</v>
      </c>
      <c r="F29" s="12">
        <v>3002.4914237086659</v>
      </c>
      <c r="G29" s="12">
        <v>2885.5842363561069</v>
      </c>
      <c r="H29" s="12">
        <v>2800.9517377394395</v>
      </c>
      <c r="I29" s="10">
        <v>15.44</v>
      </c>
      <c r="J29" s="13">
        <v>36.509998000000003</v>
      </c>
      <c r="K29" s="13"/>
      <c r="M29" s="11">
        <f t="shared" si="4"/>
        <v>43435</v>
      </c>
      <c r="N29" s="10"/>
      <c r="O29" s="10"/>
      <c r="P29" s="10"/>
      <c r="Q29" s="10"/>
      <c r="R29" s="10"/>
      <c r="S29" s="10"/>
      <c r="T29" s="10"/>
      <c r="U29" s="10"/>
      <c r="V29" s="13">
        <v>71.864356152852537</v>
      </c>
    </row>
    <row r="30" spans="2:22" x14ac:dyDescent="0.25">
      <c r="B30" s="11">
        <f t="shared" si="3"/>
        <v>43466</v>
      </c>
      <c r="C30" s="12">
        <v>2793.6228337944981</v>
      </c>
      <c r="D30" s="12">
        <v>3083.8171108673214</v>
      </c>
      <c r="E30" s="12">
        <v>2710.7706981879319</v>
      </c>
      <c r="F30" s="12">
        <v>3012.819504993392</v>
      </c>
      <c r="G30" s="12">
        <v>2890.0206940669636</v>
      </c>
      <c r="H30" s="12">
        <v>2811.6611751762784</v>
      </c>
      <c r="I30" s="10">
        <v>13.71</v>
      </c>
      <c r="J30" s="13">
        <v>30.57</v>
      </c>
      <c r="K30" s="13"/>
      <c r="M30" s="11">
        <f t="shared" si="4"/>
        <v>43466</v>
      </c>
      <c r="N30" s="10"/>
      <c r="O30" s="10"/>
      <c r="P30" s="10"/>
      <c r="Q30" s="10"/>
      <c r="R30" s="10"/>
      <c r="S30" s="10"/>
      <c r="T30" s="10"/>
      <c r="U30" s="10"/>
      <c r="V30" s="13">
        <v>74.357927658969118</v>
      </c>
    </row>
    <row r="31" spans="2:22" x14ac:dyDescent="0.25">
      <c r="B31" s="14">
        <f t="shared" si="3"/>
        <v>43497</v>
      </c>
      <c r="C31" s="15">
        <v>2798.0789328399133</v>
      </c>
      <c r="D31" s="15">
        <v>3077.6813332701727</v>
      </c>
      <c r="E31" s="15">
        <v>2712.8724425906084</v>
      </c>
      <c r="F31" s="15">
        <v>3028.6599118784393</v>
      </c>
      <c r="G31" s="15">
        <v>2889.788279784143</v>
      </c>
      <c r="H31" s="15">
        <v>2819.0513361896419</v>
      </c>
      <c r="I31" s="16">
        <v>10.9</v>
      </c>
      <c r="J31" s="17">
        <v>25.52</v>
      </c>
      <c r="K31" s="13"/>
      <c r="M31" s="11">
        <f t="shared" si="4"/>
        <v>43497</v>
      </c>
      <c r="N31" s="10">
        <v>100</v>
      </c>
      <c r="O31" s="10">
        <v>100</v>
      </c>
      <c r="P31" s="10">
        <v>100</v>
      </c>
      <c r="Q31" s="10">
        <v>100</v>
      </c>
      <c r="R31" s="10">
        <v>100</v>
      </c>
      <c r="S31" s="10">
        <v>100</v>
      </c>
      <c r="T31" s="10">
        <v>100</v>
      </c>
      <c r="U31" s="10">
        <v>100</v>
      </c>
      <c r="V31" s="13">
        <v>74.012523089386235</v>
      </c>
    </row>
    <row r="32" spans="2:22" x14ac:dyDescent="0.25">
      <c r="B32" s="11">
        <f t="shared" si="3"/>
        <v>43525</v>
      </c>
      <c r="C32" s="12">
        <v>2800.2186642191</v>
      </c>
      <c r="D32" s="12">
        <v>3077.4259780159273</v>
      </c>
      <c r="E32" s="12">
        <v>2714.0083792435162</v>
      </c>
      <c r="F32" s="12">
        <v>3039.3309831803836</v>
      </c>
      <c r="G32" s="12">
        <v>2888.9157495083527</v>
      </c>
      <c r="H32" s="12">
        <v>2818.6403321131611</v>
      </c>
      <c r="I32" s="10">
        <v>9.39</v>
      </c>
      <c r="J32" s="13">
        <v>21.780000999999999</v>
      </c>
      <c r="K32" s="13"/>
      <c r="M32" s="11">
        <f t="shared" si="4"/>
        <v>43525</v>
      </c>
      <c r="N32" s="10">
        <f t="shared" ref="N32:R47" si="5">C32/C31*N31</f>
        <v>100.07647144453553</v>
      </c>
      <c r="O32" s="10">
        <f t="shared" si="5"/>
        <v>99.991702998894496</v>
      </c>
      <c r="P32" s="10">
        <f>E32/E31*P31</f>
        <v>100.04187209966359</v>
      </c>
      <c r="Q32" s="10">
        <f>F32/F31*Q31</f>
        <v>100.35233640000622</v>
      </c>
      <c r="R32" s="10">
        <f>G32/G31*R31</f>
        <v>99.969806429007477</v>
      </c>
      <c r="S32" s="10">
        <f>H32/H31*S31</f>
        <v>99.985420482727477</v>
      </c>
      <c r="T32" s="10">
        <f>I32/I31*T31</f>
        <v>86.146788990825698</v>
      </c>
      <c r="U32" s="10">
        <f>J32/J31*U31</f>
        <v>85.344831504702185</v>
      </c>
      <c r="V32" s="13">
        <v>71.924052202609246</v>
      </c>
    </row>
    <row r="33" spans="2:22" x14ac:dyDescent="0.25">
      <c r="B33" s="11">
        <f t="shared" si="3"/>
        <v>43556</v>
      </c>
      <c r="C33" s="12">
        <v>2794.3534620958876</v>
      </c>
      <c r="D33" s="12">
        <v>3077.38884961142</v>
      </c>
      <c r="E33" s="12">
        <v>2709.3776706043832</v>
      </c>
      <c r="F33" s="12">
        <v>3034.3278614675401</v>
      </c>
      <c r="G33" s="12">
        <v>2885.3608801485134</v>
      </c>
      <c r="H33" s="12">
        <v>2815.43473700922</v>
      </c>
      <c r="I33" s="10">
        <v>9.3000000000000007</v>
      </c>
      <c r="J33" s="13">
        <v>25.610001</v>
      </c>
      <c r="K33" s="13"/>
      <c r="M33" s="11">
        <f t="shared" si="4"/>
        <v>43556</v>
      </c>
      <c r="N33" s="10">
        <f t="shared" si="5"/>
        <v>99.866856124024906</v>
      </c>
      <c r="O33" s="10">
        <f t="shared" si="5"/>
        <v>99.99049662303922</v>
      </c>
      <c r="P33" s="10">
        <f>E33/E32*P32</f>
        <v>99.871178167784109</v>
      </c>
      <c r="Q33" s="10">
        <f>F33/F32*Q32</f>
        <v>100.18714381125695</v>
      </c>
      <c r="R33" s="10">
        <f>G33/G32*R32</f>
        <v>99.846791556786286</v>
      </c>
      <c r="S33" s="10">
        <f>H33/H32*S32</f>
        <v>99.871708644181325</v>
      </c>
      <c r="T33" s="10">
        <f>I33/I32*T32</f>
        <v>85.321100917431195</v>
      </c>
      <c r="U33" s="10">
        <f>J33/J32*U32</f>
        <v>100.35266849529779</v>
      </c>
      <c r="V33" s="13">
        <v>72.517173162434062</v>
      </c>
    </row>
    <row r="34" spans="2:22" x14ac:dyDescent="0.25">
      <c r="B34" s="11">
        <f t="shared" si="3"/>
        <v>43586</v>
      </c>
      <c r="C34" s="12">
        <v>2785.2841113572895</v>
      </c>
      <c r="D34" s="12">
        <v>3073.2431757037066</v>
      </c>
      <c r="E34" s="12">
        <v>2704.0435586345993</v>
      </c>
      <c r="F34" s="12">
        <v>3023.5777258353028</v>
      </c>
      <c r="G34" s="12">
        <v>2877.255289956378</v>
      </c>
      <c r="H34" s="12">
        <v>2809.354330783226</v>
      </c>
      <c r="I34" s="10">
        <v>9.7799999999999994</v>
      </c>
      <c r="J34" s="13">
        <v>35.5</v>
      </c>
      <c r="K34" s="13"/>
      <c r="M34" s="11">
        <f t="shared" si="4"/>
        <v>43586</v>
      </c>
      <c r="N34" s="10">
        <f t="shared" si="5"/>
        <v>99.542728357929576</v>
      </c>
      <c r="O34" s="10">
        <f t="shared" si="5"/>
        <v>99.855795415903245</v>
      </c>
      <c r="P34" s="10">
        <f>E34/E33*P33</f>
        <v>99.674555876000639</v>
      </c>
      <c r="Q34" s="10">
        <f>F34/F33*Q33</f>
        <v>99.832196872841209</v>
      </c>
      <c r="R34" s="10">
        <f>G34/G33*R33</f>
        <v>99.566300759282569</v>
      </c>
      <c r="S34" s="10">
        <f>H34/H33*S33</f>
        <v>99.656018842866374</v>
      </c>
      <c r="T34" s="10">
        <f>I34/I33*T33</f>
        <v>89.724770642201833</v>
      </c>
      <c r="U34" s="10">
        <f>J34/J33*U33</f>
        <v>139.10658307210028</v>
      </c>
      <c r="V34" s="13">
        <v>72.256172187284676</v>
      </c>
    </row>
    <row r="35" spans="2:22" x14ac:dyDescent="0.25">
      <c r="B35" s="11">
        <f t="shared" si="3"/>
        <v>43617</v>
      </c>
      <c r="C35" s="12">
        <v>2782.4963205822596</v>
      </c>
      <c r="D35" s="12">
        <v>3075.7423686037046</v>
      </c>
      <c r="E35" s="12">
        <v>2700.4774281655395</v>
      </c>
      <c r="F35" s="12">
        <v>3013.1055231352802</v>
      </c>
      <c r="G35" s="12">
        <v>2873.6476718308677</v>
      </c>
      <c r="H35" s="12">
        <v>2807.066265980583</v>
      </c>
      <c r="I35" s="10">
        <v>10.3</v>
      </c>
      <c r="J35" s="13">
        <v>36.740001999999997</v>
      </c>
      <c r="K35" s="13"/>
      <c r="M35" s="11">
        <f t="shared" si="4"/>
        <v>43617</v>
      </c>
      <c r="N35" s="10">
        <f t="shared" si="5"/>
        <v>99.443096044405081</v>
      </c>
      <c r="O35" s="10">
        <f t="shared" si="5"/>
        <v>99.936999173842096</v>
      </c>
      <c r="P35" s="10">
        <f t="shared" si="5"/>
        <v>99.543103677472118</v>
      </c>
      <c r="Q35" s="10">
        <f t="shared" si="5"/>
        <v>99.486426697096135</v>
      </c>
      <c r="R35" s="10">
        <f t="shared" si="5"/>
        <v>99.441460536531721</v>
      </c>
      <c r="S35" s="10">
        <f>H35/H34*S34</f>
        <v>99.574854488983561</v>
      </c>
      <c r="T35" s="10">
        <f>I35/I34*T34</f>
        <v>94.495412844036707</v>
      </c>
      <c r="U35" s="10">
        <f>J35/J34*U34</f>
        <v>143.96552507836986</v>
      </c>
      <c r="V35" s="13">
        <v>75.002565132668778</v>
      </c>
    </row>
    <row r="36" spans="2:22" x14ac:dyDescent="0.25">
      <c r="B36" s="11">
        <f t="shared" si="3"/>
        <v>43647</v>
      </c>
      <c r="C36" s="12">
        <v>2779.2402806665464</v>
      </c>
      <c r="D36" s="12">
        <v>3072.3382397025689</v>
      </c>
      <c r="E36" s="12">
        <v>2692.0585840819931</v>
      </c>
      <c r="F36" s="12">
        <v>3006.708706786414</v>
      </c>
      <c r="G36" s="12">
        <v>2872.6341773284107</v>
      </c>
      <c r="H36" s="12">
        <v>2803.8134663247024</v>
      </c>
      <c r="I36" s="10">
        <v>5</v>
      </c>
      <c r="J36" s="13">
        <v>10.84</v>
      </c>
      <c r="K36" s="13"/>
      <c r="M36" s="11">
        <f t="shared" si="4"/>
        <v>43647</v>
      </c>
      <c r="N36" s="10">
        <f t="shared" si="5"/>
        <v>99.326729065707724</v>
      </c>
      <c r="O36" s="10">
        <f t="shared" si="5"/>
        <v>99.826392241787872</v>
      </c>
      <c r="P36" s="10">
        <f t="shared" si="5"/>
        <v>99.232774155472654</v>
      </c>
      <c r="Q36" s="10">
        <f t="shared" si="5"/>
        <v>99.275217233670489</v>
      </c>
      <c r="R36" s="10">
        <f t="shared" si="5"/>
        <v>99.40638895327605</v>
      </c>
      <c r="S36" s="10">
        <f>H36/H35*S35</f>
        <v>99.459468166850201</v>
      </c>
      <c r="T36" s="10">
        <f>I36/I35*T35</f>
        <v>45.871559633027523</v>
      </c>
      <c r="U36" s="10">
        <f>J36/J35*U35</f>
        <v>42.476489028213159</v>
      </c>
      <c r="V36" s="13">
        <v>79.463266024267881</v>
      </c>
    </row>
    <row r="37" spans="2:22" x14ac:dyDescent="0.25">
      <c r="B37" s="11">
        <f t="shared" si="3"/>
        <v>43678</v>
      </c>
      <c r="C37" s="12">
        <v>2773.2277786974782</v>
      </c>
      <c r="D37" s="12">
        <v>3076.51725660382</v>
      </c>
      <c r="E37" s="12">
        <v>2682.4338015847161</v>
      </c>
      <c r="F37" s="12">
        <v>3008.2584427491447</v>
      </c>
      <c r="G37" s="12">
        <v>2867.9182747826317</v>
      </c>
      <c r="H37" s="12">
        <v>2800.636996148889</v>
      </c>
      <c r="I37" s="10">
        <v>5.26</v>
      </c>
      <c r="J37" s="13">
        <v>13</v>
      </c>
      <c r="K37" s="13"/>
      <c r="M37" s="11">
        <f t="shared" si="4"/>
        <v>43678</v>
      </c>
      <c r="N37" s="10">
        <f t="shared" si="5"/>
        <v>99.111849424590318</v>
      </c>
      <c r="O37" s="10">
        <f t="shared" si="5"/>
        <v>99.962176829232817</v>
      </c>
      <c r="P37" s="10">
        <f t="shared" si="5"/>
        <v>98.877992178031576</v>
      </c>
      <c r="Q37" s="10">
        <f t="shared" si="5"/>
        <v>99.326386265777813</v>
      </c>
      <c r="R37" s="10">
        <f t="shared" si="5"/>
        <v>99.243196979013788</v>
      </c>
      <c r="S37" s="10">
        <f>H37/H36*S36</f>
        <v>99.346789474730073</v>
      </c>
      <c r="T37" s="10">
        <f>I37/I36*T36</f>
        <v>48.256880733944953</v>
      </c>
      <c r="U37" s="10">
        <f>J37/J36*U36</f>
        <v>50.940438871473347</v>
      </c>
      <c r="V37" s="13">
        <v>71.244718740465956</v>
      </c>
    </row>
    <row r="38" spans="2:22" x14ac:dyDescent="0.25">
      <c r="B38" s="11">
        <f t="shared" si="3"/>
        <v>43709</v>
      </c>
      <c r="C38" s="12">
        <v>2762.3981584131734</v>
      </c>
      <c r="D38" s="12">
        <v>3075.3798572257015</v>
      </c>
      <c r="E38" s="12">
        <v>2671.6188724252606</v>
      </c>
      <c r="F38" s="12">
        <v>2993.7125699281078</v>
      </c>
      <c r="G38" s="12">
        <v>2854.8727484103792</v>
      </c>
      <c r="H38" s="12">
        <v>2792.6908726634529</v>
      </c>
      <c r="I38" s="10">
        <v>5.14</v>
      </c>
      <c r="J38" s="13">
        <v>11.56</v>
      </c>
      <c r="K38" s="13"/>
      <c r="M38" s="11">
        <f t="shared" si="4"/>
        <v>43709</v>
      </c>
      <c r="N38" s="10">
        <f t="shared" si="5"/>
        <v>98.72481172678981</v>
      </c>
      <c r="O38" s="10">
        <f t="shared" si="5"/>
        <v>99.92522045672527</v>
      </c>
      <c r="P38" s="10">
        <f t="shared" si="5"/>
        <v>98.479339849611449</v>
      </c>
      <c r="Q38" s="10">
        <f t="shared" si="5"/>
        <v>98.846112044034129</v>
      </c>
      <c r="R38" s="10">
        <f t="shared" si="5"/>
        <v>98.791761610425937</v>
      </c>
      <c r="S38" s="10">
        <f>H38/H37*S37</f>
        <v>99.064917222762631</v>
      </c>
      <c r="T38" s="10">
        <f>I38/I37*T37</f>
        <v>47.155963302752298</v>
      </c>
      <c r="U38" s="10">
        <f>J38/J37*U37</f>
        <v>45.297805642633222</v>
      </c>
      <c r="V38" s="13">
        <v>65.883992789800558</v>
      </c>
    </row>
    <row r="39" spans="2:22" x14ac:dyDescent="0.25">
      <c r="B39" s="11">
        <f t="shared" si="3"/>
        <v>43739</v>
      </c>
      <c r="C39" s="12">
        <v>2755.2449354378937</v>
      </c>
      <c r="D39" s="12">
        <v>3064.6529583599022</v>
      </c>
      <c r="E39" s="12">
        <v>2664.0906961656801</v>
      </c>
      <c r="F39" s="12">
        <v>2940.6346420981954</v>
      </c>
      <c r="G39" s="12">
        <v>2844.3850385004862</v>
      </c>
      <c r="H39" s="12">
        <v>2786.0519142908661</v>
      </c>
      <c r="I39" s="10">
        <v>5.57</v>
      </c>
      <c r="J39" s="13">
        <v>13.36</v>
      </c>
      <c r="K39" s="13"/>
      <c r="M39" s="11">
        <f t="shared" si="4"/>
        <v>43739</v>
      </c>
      <c r="N39" s="10">
        <f t="shared" si="5"/>
        <v>98.469164078993842</v>
      </c>
      <c r="O39" s="10">
        <f t="shared" si="5"/>
        <v>99.576682135040045</v>
      </c>
      <c r="P39" s="10">
        <f t="shared" si="5"/>
        <v>98.201841499840484</v>
      </c>
      <c r="Q39" s="10">
        <f t="shared" si="5"/>
        <v>97.093590157316498</v>
      </c>
      <c r="R39" s="10">
        <f t="shared" si="5"/>
        <v>98.42883848615206</v>
      </c>
      <c r="S39" s="10">
        <f>H39/H38*S38</f>
        <v>98.829413942373264</v>
      </c>
      <c r="T39" s="10">
        <f>I39/I38*T38</f>
        <v>51.10091743119267</v>
      </c>
      <c r="U39" s="10">
        <f>J39/J38*U38</f>
        <v>52.351097178683375</v>
      </c>
      <c r="V39" s="13">
        <v>66.980456886991306</v>
      </c>
    </row>
    <row r="40" spans="2:22" x14ac:dyDescent="0.25">
      <c r="B40" s="11">
        <f t="shared" si="3"/>
        <v>43770</v>
      </c>
      <c r="C40" s="12">
        <v>2748.0266072182581</v>
      </c>
      <c r="D40" s="12">
        <v>3049.7166835843145</v>
      </c>
      <c r="E40" s="12">
        <v>2653.6488464261715</v>
      </c>
      <c r="F40" s="12">
        <v>2902.0937438364708</v>
      </c>
      <c r="G40" s="12">
        <v>2834.4491164570654</v>
      </c>
      <c r="H40" s="12">
        <v>2779.19218571076</v>
      </c>
      <c r="I40" s="10">
        <v>6.92</v>
      </c>
      <c r="J40" s="13">
        <v>16.23</v>
      </c>
      <c r="K40" s="13"/>
      <c r="M40" s="11">
        <f t="shared" si="4"/>
        <v>43770</v>
      </c>
      <c r="N40" s="10">
        <f t="shared" si="5"/>
        <v>98.211189647503829</v>
      </c>
      <c r="O40" s="10">
        <f t="shared" si="5"/>
        <v>99.091372801220317</v>
      </c>
      <c r="P40" s="10">
        <f t="shared" si="5"/>
        <v>97.816941363159614</v>
      </c>
      <c r="Q40" s="10">
        <f t="shared" si="5"/>
        <v>95.821050506675405</v>
      </c>
      <c r="R40" s="10">
        <f t="shared" si="5"/>
        <v>98.085009766486721</v>
      </c>
      <c r="S40" s="10">
        <f>H40/H39*S39</f>
        <v>98.58607929670562</v>
      </c>
      <c r="T40" s="10">
        <f>I40/I39*T39</f>
        <v>63.4862385321101</v>
      </c>
      <c r="U40" s="10">
        <f>J40/J39*U39</f>
        <v>63.597178683385572</v>
      </c>
      <c r="V40" s="13">
        <v>67.79693751130776</v>
      </c>
    </row>
    <row r="41" spans="2:22" x14ac:dyDescent="0.25">
      <c r="B41" s="11">
        <f t="shared" si="3"/>
        <v>43800</v>
      </c>
      <c r="C41" s="12">
        <v>2738.1241785076245</v>
      </c>
      <c r="D41" s="12">
        <v>3020.8220098075872</v>
      </c>
      <c r="E41" s="12">
        <v>2644.6468650441375</v>
      </c>
      <c r="F41" s="12">
        <v>2884.7613530683493</v>
      </c>
      <c r="G41" s="12">
        <v>2823.684735826324</v>
      </c>
      <c r="H41" s="12">
        <v>2773.27344262206</v>
      </c>
      <c r="I41" s="10">
        <v>5.32</v>
      </c>
      <c r="J41" s="13">
        <v>14.35</v>
      </c>
      <c r="K41" s="13"/>
      <c r="M41" s="11">
        <f t="shared" si="4"/>
        <v>43800</v>
      </c>
      <c r="N41" s="10">
        <f t="shared" si="5"/>
        <v>97.85728866942874</v>
      </c>
      <c r="O41" s="10">
        <f t="shared" si="5"/>
        <v>98.152527266292054</v>
      </c>
      <c r="P41" s="10">
        <f t="shared" si="5"/>
        <v>97.485116643327316</v>
      </c>
      <c r="Q41" s="10">
        <f t="shared" si="5"/>
        <v>95.248771304902249</v>
      </c>
      <c r="R41" s="10">
        <f t="shared" si="5"/>
        <v>97.712512559475229</v>
      </c>
      <c r="S41" s="10">
        <f>H41/H40*S40</f>
        <v>98.376124159929006</v>
      </c>
      <c r="T41" s="10">
        <f>I41/I40*T40</f>
        <v>48.807339449541288</v>
      </c>
      <c r="U41" s="10">
        <f>J41/J40*U40</f>
        <v>56.230407523510955</v>
      </c>
      <c r="V41" s="13">
        <v>64.195585023246792</v>
      </c>
    </row>
    <row r="42" spans="2:22" x14ac:dyDescent="0.25">
      <c r="B42" s="11">
        <f t="shared" si="3"/>
        <v>43831</v>
      </c>
      <c r="C42" s="12">
        <v>2735.6488647514698</v>
      </c>
      <c r="D42" s="12">
        <v>3001.1660307450247</v>
      </c>
      <c r="E42" s="12">
        <v>2644.2488384717608</v>
      </c>
      <c r="F42" s="12">
        <v>2872.1615749959683</v>
      </c>
      <c r="G42" s="12">
        <v>2816.75962547769</v>
      </c>
      <c r="H42" s="12">
        <v>2774.0518892609089</v>
      </c>
      <c r="I42" s="10">
        <v>5.49</v>
      </c>
      <c r="J42" s="13">
        <v>12.64</v>
      </c>
      <c r="K42" s="13"/>
      <c r="M42" s="11">
        <f t="shared" si="4"/>
        <v>43831</v>
      </c>
      <c r="N42" s="10">
        <f t="shared" si="5"/>
        <v>97.768823911444144</v>
      </c>
      <c r="O42" s="10">
        <f t="shared" si="5"/>
        <v>97.513865334334426</v>
      </c>
      <c r="P42" s="10">
        <f t="shared" si="5"/>
        <v>97.470444867163863</v>
      </c>
      <c r="Q42" s="10">
        <f t="shared" si="5"/>
        <v>94.832753051318718</v>
      </c>
      <c r="R42" s="10">
        <f t="shared" si="5"/>
        <v>97.472871808037496</v>
      </c>
      <c r="S42" s="10">
        <f>H42/H41*S41</f>
        <v>98.403737940098793</v>
      </c>
      <c r="T42" s="10">
        <f>I42/I41*T41</f>
        <v>50.366972477064223</v>
      </c>
      <c r="U42" s="10">
        <f>J42/J41*U41</f>
        <v>49.529780564263312</v>
      </c>
      <c r="V42" s="13">
        <v>64.791470897277307</v>
      </c>
    </row>
    <row r="43" spans="2:22" x14ac:dyDescent="0.25">
      <c r="B43" s="11">
        <f t="shared" si="3"/>
        <v>43862</v>
      </c>
      <c r="C43" s="12">
        <v>2731.9508551275985</v>
      </c>
      <c r="D43" s="12">
        <v>2981.7320813978081</v>
      </c>
      <c r="E43" s="12">
        <v>2641.1603743340174</v>
      </c>
      <c r="F43" s="12">
        <v>2866.7530700424422</v>
      </c>
      <c r="G43" s="12">
        <v>2808.5388207452061</v>
      </c>
      <c r="H43" s="12">
        <v>2772.0462866770877</v>
      </c>
      <c r="I43" s="10">
        <v>3.48</v>
      </c>
      <c r="J43" s="13">
        <v>7.05</v>
      </c>
      <c r="K43" s="13"/>
      <c r="M43" s="11">
        <f t="shared" si="4"/>
        <v>43862</v>
      </c>
      <c r="N43" s="10">
        <f t="shared" si="5"/>
        <v>97.636661463113285</v>
      </c>
      <c r="O43" s="10">
        <f t="shared" si="5"/>
        <v>96.882417590309316</v>
      </c>
      <c r="P43" s="10">
        <f t="shared" si="5"/>
        <v>97.356600069699141</v>
      </c>
      <c r="Q43" s="10">
        <f t="shared" si="5"/>
        <v>94.654175557942395</v>
      </c>
      <c r="R43" s="10">
        <f t="shared" si="5"/>
        <v>97.188394056155346</v>
      </c>
      <c r="S43" s="10">
        <f>H43/H42*S42</f>
        <v>98.332593347658275</v>
      </c>
      <c r="T43" s="10">
        <f>I43/I42*T42</f>
        <v>31.926605504587155</v>
      </c>
      <c r="U43" s="10">
        <f>J43/J42*U42</f>
        <v>27.625391849529773</v>
      </c>
      <c r="V43" s="13">
        <v>66.618895018386539</v>
      </c>
    </row>
    <row r="44" spans="2:22" x14ac:dyDescent="0.25">
      <c r="B44" s="11">
        <f t="shared" si="3"/>
        <v>43891</v>
      </c>
      <c r="C44" s="12">
        <v>2722.3010741339285</v>
      </c>
      <c r="D44" s="12">
        <v>2959.5634067996666</v>
      </c>
      <c r="E44" s="12">
        <v>2633.5406418787952</v>
      </c>
      <c r="F44" s="12">
        <v>2849.7525913069931</v>
      </c>
      <c r="G44" s="12">
        <v>2795.7619292324052</v>
      </c>
      <c r="H44" s="12">
        <v>2762.8052321340392</v>
      </c>
      <c r="I44" s="10">
        <v>3.29</v>
      </c>
      <c r="J44" s="13">
        <v>7.12</v>
      </c>
      <c r="K44" s="13"/>
      <c r="M44" s="11">
        <f t="shared" si="4"/>
        <v>43891</v>
      </c>
      <c r="N44" s="10">
        <f t="shared" si="5"/>
        <v>97.291789812767249</v>
      </c>
      <c r="O44" s="10">
        <f t="shared" si="5"/>
        <v>96.162113172873532</v>
      </c>
      <c r="P44" s="10">
        <f t="shared" si="5"/>
        <v>97.075726839701417</v>
      </c>
      <c r="Q44" s="10">
        <f t="shared" si="5"/>
        <v>94.092855395557265</v>
      </c>
      <c r="R44" s="10">
        <f t="shared" si="5"/>
        <v>96.746254692445447</v>
      </c>
      <c r="S44" s="10">
        <f>H44/H43*S43</f>
        <v>98.00478610185128</v>
      </c>
      <c r="T44" s="10">
        <f>I44/I43*T43</f>
        <v>30.183486238532108</v>
      </c>
      <c r="U44" s="10">
        <f>J44/J43*U43</f>
        <v>27.899686520376171</v>
      </c>
      <c r="V44" s="13">
        <v>64.632279076030926</v>
      </c>
    </row>
    <row r="45" spans="2:22" x14ac:dyDescent="0.25">
      <c r="B45" s="11">
        <f t="shared" si="3"/>
        <v>43922</v>
      </c>
      <c r="C45" s="12">
        <v>2708.167998401269</v>
      </c>
      <c r="D45" s="12">
        <v>2952.6292123215967</v>
      </c>
      <c r="E45" s="12">
        <v>2620.7344254305253</v>
      </c>
      <c r="F45" s="12">
        <v>2831.5832938912954</v>
      </c>
      <c r="G45" s="12">
        <v>2777.3363916648304</v>
      </c>
      <c r="H45" s="12">
        <v>2754.8032864122351</v>
      </c>
      <c r="I45" s="10">
        <v>3.16</v>
      </c>
      <c r="J45" s="13">
        <v>8.01</v>
      </c>
      <c r="K45" s="13"/>
      <c r="M45" s="11">
        <f t="shared" si="4"/>
        <v>43922</v>
      </c>
      <c r="N45" s="10">
        <f t="shared" si="5"/>
        <v>96.786690561749509</v>
      </c>
      <c r="O45" s="10">
        <f t="shared" si="5"/>
        <v>95.936807375190369</v>
      </c>
      <c r="P45" s="10">
        <f t="shared" si="5"/>
        <v>96.603673076788752</v>
      </c>
      <c r="Q45" s="10">
        <f t="shared" si="5"/>
        <v>93.492943291050665</v>
      </c>
      <c r="R45" s="10">
        <f t="shared" si="5"/>
        <v>96.108646127953961</v>
      </c>
      <c r="S45" s="10">
        <f>H45/H44*S44</f>
        <v>97.720933671812887</v>
      </c>
      <c r="T45" s="10">
        <f>I45/I44*T44</f>
        <v>28.990825688073393</v>
      </c>
      <c r="U45" s="10">
        <f>J45/J44*U44</f>
        <v>31.387147335423194</v>
      </c>
      <c r="V45" s="13">
        <v>58.816564470760596</v>
      </c>
    </row>
    <row r="46" spans="2:22" x14ac:dyDescent="0.25">
      <c r="B46" s="11">
        <f t="shared" si="3"/>
        <v>43952</v>
      </c>
      <c r="C46" s="12">
        <v>2693.502117141601</v>
      </c>
      <c r="D46" s="12">
        <v>2939.4663636779205</v>
      </c>
      <c r="E46" s="12">
        <v>2605.0074171593192</v>
      </c>
      <c r="F46" s="12">
        <v>2821.7258543432981</v>
      </c>
      <c r="G46" s="12">
        <v>2758.3210102398884</v>
      </c>
      <c r="H46" s="12">
        <v>2747.4740546279809</v>
      </c>
      <c r="I46" s="10">
        <v>3.03</v>
      </c>
      <c r="J46" s="13">
        <v>9.6999999999999993</v>
      </c>
      <c r="K46" s="13"/>
      <c r="M46" s="11">
        <f t="shared" si="4"/>
        <v>43952</v>
      </c>
      <c r="N46" s="10">
        <f t="shared" si="5"/>
        <v>96.26254947739551</v>
      </c>
      <c r="O46" s="10">
        <f t="shared" si="5"/>
        <v>95.50912019064063</v>
      </c>
      <c r="P46" s="10">
        <f t="shared" si="5"/>
        <v>96.023955135602108</v>
      </c>
      <c r="Q46" s="10">
        <f t="shared" si="5"/>
        <v>93.167471305591476</v>
      </c>
      <c r="R46" s="10">
        <f t="shared" si="5"/>
        <v>95.450626246083502</v>
      </c>
      <c r="S46" s="10">
        <f>H46/H45*S45</f>
        <v>97.460944373634277</v>
      </c>
      <c r="T46" s="10">
        <f>I46/I45*T45</f>
        <v>27.798165137614674</v>
      </c>
      <c r="U46" s="10">
        <f>J46/J45*U45</f>
        <v>38.009404388714721</v>
      </c>
      <c r="V46" s="13">
        <v>50.522001083100719</v>
      </c>
    </row>
    <row r="47" spans="2:22" x14ac:dyDescent="0.25">
      <c r="B47" s="11">
        <f t="shared" si="3"/>
        <v>43983</v>
      </c>
      <c r="C47" s="12">
        <v>2673.7978687912828</v>
      </c>
      <c r="D47" s="12">
        <v>2912.6953729619418</v>
      </c>
      <c r="E47" s="12">
        <v>2585.9747497171302</v>
      </c>
      <c r="F47" s="12">
        <v>2798.8030313621621</v>
      </c>
      <c r="G47" s="12">
        <v>2733.7294159751436</v>
      </c>
      <c r="H47" s="12">
        <v>2728.2889181548421</v>
      </c>
      <c r="I47" s="10">
        <v>3.8</v>
      </c>
      <c r="J47" s="13">
        <v>12</v>
      </c>
      <c r="K47" s="13"/>
      <c r="M47" s="11">
        <f t="shared" si="4"/>
        <v>43983</v>
      </c>
      <c r="N47" s="10">
        <f t="shared" si="5"/>
        <v>95.558343169308287</v>
      </c>
      <c r="O47" s="10">
        <f t="shared" si="5"/>
        <v>94.639277350624013</v>
      </c>
      <c r="P47" s="10">
        <f t="shared" si="5"/>
        <v>95.322386306069745</v>
      </c>
      <c r="Q47" s="10">
        <f t="shared" si="5"/>
        <v>92.410607753786522</v>
      </c>
      <c r="R47" s="10">
        <f t="shared" si="5"/>
        <v>94.5996436866767</v>
      </c>
      <c r="S47" s="10">
        <f>H47/H46*S46</f>
        <v>96.780391443403843</v>
      </c>
      <c r="T47" s="10">
        <f>I47/I46*T46</f>
        <v>34.862385321100916</v>
      </c>
      <c r="U47" s="10">
        <f>J47/J46*U46</f>
        <v>47.021943573667699</v>
      </c>
      <c r="V47" s="13">
        <v>50.830172815853579</v>
      </c>
    </row>
    <row r="48" spans="2:22" x14ac:dyDescent="0.25">
      <c r="B48" s="11">
        <f t="shared" si="3"/>
        <v>44013</v>
      </c>
      <c r="C48" s="12">
        <v>2655.0583397303858</v>
      </c>
      <c r="D48" s="12">
        <v>2882.4256597510957</v>
      </c>
      <c r="E48" s="12">
        <v>2571.9975190578252</v>
      </c>
      <c r="F48" s="12">
        <v>2762.450590947974</v>
      </c>
      <c r="G48" s="12">
        <v>2709.5057326949773</v>
      </c>
      <c r="H48" s="12">
        <v>2711.8338711568899</v>
      </c>
      <c r="I48" s="10">
        <v>3.32</v>
      </c>
      <c r="J48" s="13">
        <v>10.33</v>
      </c>
      <c r="K48" s="13"/>
      <c r="M48" s="11">
        <f t="shared" si="4"/>
        <v>44013</v>
      </c>
      <c r="N48" s="10">
        <f t="shared" ref="N48:R50" si="6">C48/C47*N47</f>
        <v>94.888614776697239</v>
      </c>
      <c r="O48" s="10">
        <f t="shared" si="6"/>
        <v>93.655754044178153</v>
      </c>
      <c r="P48" s="10">
        <f t="shared" si="6"/>
        <v>94.807167439164317</v>
      </c>
      <c r="Q48" s="10">
        <f t="shared" si="6"/>
        <v>91.210326392659994</v>
      </c>
      <c r="R48" s="10">
        <f t="shared" si="6"/>
        <v>93.761392543863707</v>
      </c>
      <c r="S48" s="10">
        <f>H48/H47*S47</f>
        <v>96.196682775643524</v>
      </c>
      <c r="T48" s="10">
        <f>I48/I47*T47</f>
        <v>30.458715596330276</v>
      </c>
      <c r="U48" s="10">
        <f>J48/J47*U47</f>
        <v>40.47805642633228</v>
      </c>
      <c r="V48" s="13">
        <v>50.772886205570082</v>
      </c>
    </row>
    <row r="49" spans="2:22" x14ac:dyDescent="0.25">
      <c r="B49" s="11">
        <f t="shared" si="3"/>
        <v>44044</v>
      </c>
      <c r="C49" s="12">
        <v>2634.1630460028819</v>
      </c>
      <c r="D49" s="12">
        <v>2845.0754122449953</v>
      </c>
      <c r="E49" s="12">
        <v>2556.2141255441857</v>
      </c>
      <c r="F49" s="12">
        <v>2717.8863217118751</v>
      </c>
      <c r="G49" s="12">
        <v>2684.9757384903814</v>
      </c>
      <c r="H49" s="12">
        <v>2692.2460125482012</v>
      </c>
      <c r="I49" s="10">
        <v>2.82</v>
      </c>
      <c r="J49" s="13">
        <v>7.24</v>
      </c>
      <c r="K49" s="13"/>
      <c r="M49" s="11">
        <f t="shared" si="4"/>
        <v>44044</v>
      </c>
      <c r="N49" s="10">
        <f t="shared" si="6"/>
        <v>94.141841929002894</v>
      </c>
      <c r="O49" s="10">
        <f t="shared" si="6"/>
        <v>92.442170067749572</v>
      </c>
      <c r="P49" s="10">
        <f t="shared" si="6"/>
        <v>94.22537106474401</v>
      </c>
      <c r="Q49" s="10">
        <f t="shared" si="6"/>
        <v>89.738907661843854</v>
      </c>
      <c r="R49" s="10">
        <f t="shared" si="6"/>
        <v>92.912541630590979</v>
      </c>
      <c r="S49" s="10">
        <f>H49/H48*S48</f>
        <v>95.501844112819995</v>
      </c>
      <c r="T49" s="10">
        <f>I49/I48*T48</f>
        <v>25.871559633027523</v>
      </c>
      <c r="U49" s="10">
        <f>J49/J48*U48</f>
        <v>28.369905956112845</v>
      </c>
      <c r="V49" s="13">
        <v>50.549005947115795</v>
      </c>
    </row>
    <row r="50" spans="2:22" x14ac:dyDescent="0.25">
      <c r="B50" s="11">
        <f t="shared" si="3"/>
        <v>44075</v>
      </c>
      <c r="C50" s="12">
        <v>2605.928445062385</v>
      </c>
      <c r="D50" s="12">
        <v>2809.0704829273063</v>
      </c>
      <c r="E50" s="12">
        <v>2530.6636953938641</v>
      </c>
      <c r="F50" s="12">
        <v>2656.8082664870053</v>
      </c>
      <c r="G50" s="12">
        <v>2654.0826627002693</v>
      </c>
      <c r="H50" s="12">
        <v>2662.5924249001237</v>
      </c>
      <c r="I50" s="10">
        <v>3.13</v>
      </c>
      <c r="J50" s="13">
        <v>6.76</v>
      </c>
      <c r="K50" s="13"/>
      <c r="M50" s="11">
        <f t="shared" si="4"/>
        <v>44075</v>
      </c>
      <c r="N50" s="10">
        <f t="shared" si="6"/>
        <v>93.132771005051509</v>
      </c>
      <c r="O50" s="10">
        <f t="shared" si="6"/>
        <v>91.272298160334387</v>
      </c>
      <c r="P50" s="10">
        <f t="shared" si="6"/>
        <v>93.283549040634298</v>
      </c>
      <c r="Q50" s="10">
        <f t="shared" si="6"/>
        <v>87.722238342673322</v>
      </c>
      <c r="R50" s="10">
        <f t="shared" si="6"/>
        <v>91.843498752736281</v>
      </c>
      <c r="S50" s="10">
        <f>H50/H49*S49</f>
        <v>94.449944586642559</v>
      </c>
      <c r="T50" s="10">
        <f>I50/I49*T49</f>
        <v>28.715596330275229</v>
      </c>
      <c r="U50" s="10">
        <f>J50/J49*U49</f>
        <v>26.489028213166137</v>
      </c>
      <c r="V50" s="32">
        <f>+V49</f>
        <v>50.549005947115795</v>
      </c>
    </row>
    <row r="51" spans="2:22" x14ac:dyDescent="0.25">
      <c r="N51" s="5"/>
      <c r="V51" s="13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zoomScale="55" zoomScaleNormal="55" workbookViewId="0"/>
  </sheetViews>
  <sheetFormatPr baseColWidth="10"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6.25" x14ac:dyDescent="0.4">
      <c r="B3" s="2" t="s">
        <v>0</v>
      </c>
    </row>
    <row r="4" spans="1:15" x14ac:dyDescent="0.25">
      <c r="B4" t="s">
        <v>14</v>
      </c>
    </row>
    <row r="5" spans="1:15" x14ac:dyDescent="0.25">
      <c r="B5" t="s">
        <v>15</v>
      </c>
    </row>
    <row r="8" spans="1:15" x14ac:dyDescent="0.25">
      <c r="B8" s="18" t="s">
        <v>16</v>
      </c>
      <c r="C8" s="18" t="s">
        <v>17</v>
      </c>
      <c r="D8" s="18" t="s">
        <v>18</v>
      </c>
    </row>
    <row r="9" spans="1:15" x14ac:dyDescent="0.25">
      <c r="B9" s="19">
        <v>42339</v>
      </c>
      <c r="C9" s="9">
        <v>0.78023556449296183</v>
      </c>
      <c r="D9" s="9">
        <v>0.2197644355070382</v>
      </c>
    </row>
    <row r="10" spans="1:15" x14ac:dyDescent="0.25">
      <c r="B10" s="19">
        <v>42370</v>
      </c>
      <c r="C10" s="9">
        <v>0.82748776508972266</v>
      </c>
      <c r="D10" s="9">
        <v>0.17251223491027731</v>
      </c>
    </row>
    <row r="11" spans="1:15" x14ac:dyDescent="0.25">
      <c r="B11" s="19">
        <v>42401</v>
      </c>
      <c r="C11" s="9">
        <v>0.78632887189292544</v>
      </c>
      <c r="D11" s="9">
        <v>0.21367112810707456</v>
      </c>
    </row>
    <row r="12" spans="1:15" x14ac:dyDescent="0.25">
      <c r="B12" s="19">
        <v>42430</v>
      </c>
      <c r="C12" s="9">
        <v>0.78079194924524176</v>
      </c>
      <c r="D12" s="9">
        <v>0.21920805075475827</v>
      </c>
    </row>
    <row r="13" spans="1:15" x14ac:dyDescent="0.25">
      <c r="B13" s="19">
        <v>42461</v>
      </c>
      <c r="C13" s="9">
        <v>0.78393574297188751</v>
      </c>
      <c r="D13" s="9">
        <v>0.21606425702811244</v>
      </c>
    </row>
    <row r="14" spans="1:15" x14ac:dyDescent="0.25">
      <c r="B14" s="19">
        <v>42491</v>
      </c>
      <c r="C14" s="9">
        <v>0.77782400665695861</v>
      </c>
      <c r="D14" s="9">
        <v>0.22217599334304139</v>
      </c>
    </row>
    <row r="15" spans="1:15" x14ac:dyDescent="0.25">
      <c r="B15" s="19">
        <v>42522</v>
      </c>
      <c r="C15" s="9">
        <v>0.76757587399154825</v>
      </c>
      <c r="D15" s="9">
        <v>0.23242412600845178</v>
      </c>
    </row>
    <row r="16" spans="1:15" x14ac:dyDescent="0.25">
      <c r="B16" s="19">
        <v>42552</v>
      </c>
      <c r="C16" s="9">
        <v>0.76667322447373598</v>
      </c>
      <c r="D16" s="9">
        <v>0.23332677552626402</v>
      </c>
    </row>
    <row r="17" spans="2:4" x14ac:dyDescent="0.25">
      <c r="B17" s="19">
        <v>42583</v>
      </c>
      <c r="C17" s="9">
        <v>0.77018278750952018</v>
      </c>
      <c r="D17" s="9">
        <v>0.22981721249047982</v>
      </c>
    </row>
    <row r="18" spans="2:4" x14ac:dyDescent="0.25">
      <c r="B18" s="19">
        <v>42614</v>
      </c>
      <c r="C18" s="9">
        <v>0.77852607273426977</v>
      </c>
      <c r="D18" s="9">
        <v>0.22147392726573023</v>
      </c>
    </row>
    <row r="19" spans="2:4" x14ac:dyDescent="0.25">
      <c r="B19" s="19">
        <v>42644</v>
      </c>
      <c r="C19" s="9">
        <v>0.75919923736892281</v>
      </c>
      <c r="D19" s="9">
        <v>0.24080076263107722</v>
      </c>
    </row>
    <row r="20" spans="2:4" x14ac:dyDescent="0.25">
      <c r="B20" s="20">
        <v>42675</v>
      </c>
      <c r="C20" s="21">
        <v>0.75279225614296352</v>
      </c>
      <c r="D20" s="21">
        <v>0.24720774385703648</v>
      </c>
    </row>
    <row r="21" spans="2:4" x14ac:dyDescent="0.25">
      <c r="B21" s="19">
        <v>42705</v>
      </c>
      <c r="C21" s="9">
        <v>0.76025293586269194</v>
      </c>
      <c r="D21" s="9">
        <v>0.23974706413730804</v>
      </c>
    </row>
    <row r="22" spans="2:4" x14ac:dyDescent="0.25">
      <c r="B22" s="19">
        <v>42736</v>
      </c>
      <c r="C22" s="9">
        <v>0.76421165534501256</v>
      </c>
      <c r="D22" s="9">
        <v>0.23578834465498749</v>
      </c>
    </row>
    <row r="23" spans="2:4" x14ac:dyDescent="0.25">
      <c r="B23" s="19">
        <v>42767</v>
      </c>
      <c r="C23" s="9">
        <v>0.79130901287553645</v>
      </c>
      <c r="D23" s="9">
        <v>0.20869098712446352</v>
      </c>
    </row>
    <row r="24" spans="2:4" x14ac:dyDescent="0.25">
      <c r="B24" s="19">
        <v>42795</v>
      </c>
      <c r="C24" s="9">
        <v>0.79900971942050247</v>
      </c>
      <c r="D24" s="9">
        <v>0.20099028057949753</v>
      </c>
    </row>
    <row r="25" spans="2:4" x14ac:dyDescent="0.25">
      <c r="B25" s="19">
        <v>42826</v>
      </c>
      <c r="C25" s="9">
        <v>0.815604117753296</v>
      </c>
      <c r="D25" s="9">
        <v>0.184395882246704</v>
      </c>
    </row>
    <row r="26" spans="2:4" x14ac:dyDescent="0.25">
      <c r="B26" s="19">
        <v>42856</v>
      </c>
      <c r="C26" s="9">
        <v>0.79926062846580403</v>
      </c>
      <c r="D26" s="9">
        <v>0.20073937153419594</v>
      </c>
    </row>
    <row r="27" spans="2:4" x14ac:dyDescent="0.25">
      <c r="B27" s="19">
        <v>42887</v>
      </c>
      <c r="C27" s="9">
        <v>0.79452054794520544</v>
      </c>
      <c r="D27" s="9">
        <v>0.20547945205479451</v>
      </c>
    </row>
    <row r="28" spans="2:4" x14ac:dyDescent="0.25">
      <c r="B28" s="19">
        <v>42917</v>
      </c>
      <c r="C28" s="9">
        <v>0.80316409124356147</v>
      </c>
      <c r="D28" s="9">
        <v>0.19683590875643855</v>
      </c>
    </row>
    <row r="29" spans="2:4" x14ac:dyDescent="0.25">
      <c r="B29" s="19">
        <v>42948</v>
      </c>
      <c r="C29" s="9">
        <v>0.82946326608298437</v>
      </c>
      <c r="D29" s="9">
        <v>0.1705367339170156</v>
      </c>
    </row>
    <row r="30" spans="2:4" x14ac:dyDescent="0.25">
      <c r="B30" s="19">
        <v>42979</v>
      </c>
      <c r="C30" s="9">
        <v>0.83302222976412688</v>
      </c>
      <c r="D30" s="9">
        <v>0.16697777023587307</v>
      </c>
    </row>
    <row r="31" spans="2:4" x14ac:dyDescent="0.25">
      <c r="B31" s="19">
        <v>43009</v>
      </c>
      <c r="C31" s="9">
        <v>0.84789732386673944</v>
      </c>
      <c r="D31" s="9">
        <v>0.15210267613326051</v>
      </c>
    </row>
    <row r="32" spans="2:4" x14ac:dyDescent="0.25">
      <c r="B32" s="19">
        <v>43040</v>
      </c>
      <c r="C32" s="9">
        <v>0.85836712126796899</v>
      </c>
      <c r="D32" s="9">
        <v>0.14163287873203095</v>
      </c>
    </row>
    <row r="33" spans="2:4" x14ac:dyDescent="0.25">
      <c r="B33" s="19">
        <v>43070</v>
      </c>
      <c r="C33" s="9">
        <v>0.86528837476413156</v>
      </c>
      <c r="D33" s="9">
        <v>0.13471162523586841</v>
      </c>
    </row>
    <row r="34" spans="2:4" x14ac:dyDescent="0.25">
      <c r="B34" s="19">
        <v>43101</v>
      </c>
      <c r="C34" s="9">
        <v>0.86528837476413156</v>
      </c>
      <c r="D34" s="9">
        <v>0.13471162523586841</v>
      </c>
    </row>
    <row r="35" spans="2:4" x14ac:dyDescent="0.25">
      <c r="B35" s="19">
        <v>43132</v>
      </c>
      <c r="C35" s="9">
        <v>0.89478561199561957</v>
      </c>
      <c r="D35" s="9">
        <v>0.10521438800438042</v>
      </c>
    </row>
    <row r="36" spans="2:4" x14ac:dyDescent="0.25">
      <c r="B36" s="19">
        <v>43160</v>
      </c>
      <c r="C36" s="9">
        <v>0.90187634573977238</v>
      </c>
      <c r="D36" s="9">
        <v>9.8123654260227622E-2</v>
      </c>
    </row>
    <row r="37" spans="2:4" x14ac:dyDescent="0.25">
      <c r="B37" s="19">
        <v>43191</v>
      </c>
      <c r="C37" s="9">
        <v>0.88541897379106682</v>
      </c>
      <c r="D37" s="9">
        <v>0.11458102620893318</v>
      </c>
    </row>
    <row r="38" spans="2:4" x14ac:dyDescent="0.25">
      <c r="B38" s="19">
        <v>43221</v>
      </c>
      <c r="C38" s="9">
        <v>0.88272053480598756</v>
      </c>
      <c r="D38" s="9">
        <v>0.1172794651940125</v>
      </c>
    </row>
    <row r="39" spans="2:4" x14ac:dyDescent="0.25">
      <c r="B39" s="19">
        <v>43252</v>
      </c>
      <c r="C39" s="9">
        <v>0.8829409002482056</v>
      </c>
      <c r="D39" s="9">
        <v>0.11705909975179446</v>
      </c>
    </row>
    <row r="40" spans="2:4" x14ac:dyDescent="0.25">
      <c r="B40" s="19">
        <v>43282</v>
      </c>
      <c r="C40" s="9">
        <v>0.89677621283255082</v>
      </c>
      <c r="D40" s="9">
        <v>0.10322378716744914</v>
      </c>
    </row>
    <row r="41" spans="2:4" x14ac:dyDescent="0.25">
      <c r="B41" s="19">
        <v>43313</v>
      </c>
      <c r="C41" s="9">
        <v>0.90382448858582864</v>
      </c>
      <c r="D41" s="9">
        <v>9.6175511414171355E-2</v>
      </c>
    </row>
    <row r="42" spans="2:4" x14ac:dyDescent="0.25">
      <c r="B42" s="19">
        <v>43344</v>
      </c>
      <c r="C42" s="9">
        <v>0.92218514957869135</v>
      </c>
      <c r="D42" s="9">
        <v>7.7814850421308604E-2</v>
      </c>
    </row>
    <row r="43" spans="2:4" x14ac:dyDescent="0.25">
      <c r="B43" s="19">
        <v>43374</v>
      </c>
      <c r="C43" s="9">
        <v>0.92714537833664235</v>
      </c>
      <c r="D43" s="9">
        <v>7.2854621663357599E-2</v>
      </c>
    </row>
    <row r="44" spans="2:4" x14ac:dyDescent="0.25">
      <c r="B44" s="19">
        <v>43405</v>
      </c>
      <c r="C44" s="9">
        <v>0.92363712026633371</v>
      </c>
      <c r="D44" s="9">
        <v>7.6362879733666247E-2</v>
      </c>
    </row>
    <row r="45" spans="2:4" x14ac:dyDescent="0.25">
      <c r="B45" s="19">
        <v>43435</v>
      </c>
      <c r="C45" s="9">
        <v>0.92458605117912696</v>
      </c>
      <c r="D45" s="9">
        <v>7.5413948820873059E-2</v>
      </c>
    </row>
    <row r="46" spans="2:4" x14ac:dyDescent="0.25">
      <c r="B46" s="19">
        <v>43466</v>
      </c>
      <c r="C46" s="9">
        <v>0.93024300184621522</v>
      </c>
      <c r="D46" s="9">
        <v>6.9756998153784736E-2</v>
      </c>
    </row>
    <row r="47" spans="2:4" x14ac:dyDescent="0.25">
      <c r="B47" s="19">
        <v>43497</v>
      </c>
      <c r="C47" s="9">
        <v>0.941886234917508</v>
      </c>
      <c r="D47" s="9">
        <v>5.8113765082491997E-2</v>
      </c>
    </row>
    <row r="48" spans="2:4" x14ac:dyDescent="0.25">
      <c r="B48" s="19">
        <v>43525</v>
      </c>
      <c r="C48" s="9">
        <v>0.94406271170037748</v>
      </c>
      <c r="D48" s="9">
        <v>5.5937288299622571E-2</v>
      </c>
    </row>
    <row r="49" spans="2:4" x14ac:dyDescent="0.25">
      <c r="B49" s="19">
        <v>43556</v>
      </c>
      <c r="C49" s="9">
        <v>0.94689106117101685</v>
      </c>
      <c r="D49" s="9">
        <v>5.3108938828983168E-2</v>
      </c>
    </row>
    <row r="50" spans="2:4" x14ac:dyDescent="0.25">
      <c r="B50" s="19">
        <v>43586</v>
      </c>
      <c r="C50" s="9">
        <v>0.94871680825512605</v>
      </c>
      <c r="D50" s="9">
        <v>5.1283191744873904E-2</v>
      </c>
    </row>
    <row r="51" spans="2:4" x14ac:dyDescent="0.25">
      <c r="B51" s="19">
        <v>43617</v>
      </c>
      <c r="C51" s="9">
        <v>0.94787746170678333</v>
      </c>
      <c r="D51" s="9">
        <v>5.2122538293216628E-2</v>
      </c>
    </row>
    <row r="52" spans="2:4" x14ac:dyDescent="0.25">
      <c r="B52" s="19">
        <v>43647</v>
      </c>
      <c r="C52" s="9">
        <v>0.95823373462558126</v>
      </c>
      <c r="D52" s="9">
        <v>4.1766265374418708E-2</v>
      </c>
    </row>
    <row r="53" spans="2:4" x14ac:dyDescent="0.25">
      <c r="B53" s="19">
        <v>43678</v>
      </c>
      <c r="C53" s="9">
        <v>0.9547776886374193</v>
      </c>
      <c r="D53" s="9">
        <v>4.5222311362580751E-2</v>
      </c>
    </row>
    <row r="54" spans="2:4" x14ac:dyDescent="0.25">
      <c r="B54" s="19">
        <v>43709</v>
      </c>
      <c r="C54" s="9">
        <v>0.95363367313383751</v>
      </c>
      <c r="D54" s="9">
        <v>4.6366326866162447E-2</v>
      </c>
    </row>
    <row r="55" spans="2:4" x14ac:dyDescent="0.25">
      <c r="B55" s="19">
        <v>43739</v>
      </c>
      <c r="C55" s="9">
        <v>0.95018287299785598</v>
      </c>
      <c r="D55" s="9">
        <v>4.9817127002144031E-2</v>
      </c>
    </row>
    <row r="56" spans="2:4" x14ac:dyDescent="0.25">
      <c r="B56" s="19">
        <v>43770</v>
      </c>
      <c r="C56" s="9">
        <v>0.94597353805945772</v>
      </c>
      <c r="D56" s="9">
        <v>5.4026461940542309E-2</v>
      </c>
    </row>
    <row r="57" spans="2:4" x14ac:dyDescent="0.25">
      <c r="B57" s="19">
        <v>43800</v>
      </c>
      <c r="C57" s="9">
        <v>0.95549608892548377</v>
      </c>
      <c r="D57" s="9">
        <v>4.4503911074516261E-2</v>
      </c>
    </row>
    <row r="58" spans="2:4" x14ac:dyDescent="0.25">
      <c r="B58" s="19">
        <v>43831</v>
      </c>
      <c r="C58" s="9">
        <v>0.95614102761919462</v>
      </c>
      <c r="D58" s="9">
        <v>4.3858972380805432E-2</v>
      </c>
    </row>
    <row r="59" spans="2:4" x14ac:dyDescent="0.25">
      <c r="B59" s="19">
        <v>43862</v>
      </c>
      <c r="C59" s="9">
        <v>0.95096322241681264</v>
      </c>
      <c r="D59" s="9">
        <v>4.9036777583187391E-2</v>
      </c>
    </row>
    <row r="60" spans="2:4" x14ac:dyDescent="0.25">
      <c r="B60" s="19">
        <v>43891</v>
      </c>
      <c r="C60" s="9">
        <v>0.9487639886420578</v>
      </c>
      <c r="D60" s="9">
        <v>5.1236011357942209E-2</v>
      </c>
    </row>
    <row r="61" spans="2:4" x14ac:dyDescent="0.25">
      <c r="B61" s="19">
        <v>43922</v>
      </c>
      <c r="C61" s="9">
        <v>0.94312368341859765</v>
      </c>
      <c r="D61" s="9">
        <v>5.6876316581402346E-2</v>
      </c>
    </row>
    <row r="62" spans="2:4" x14ac:dyDescent="0.25">
      <c r="B62" s="19">
        <v>43952</v>
      </c>
      <c r="C62" s="9">
        <v>0.95175319380266377</v>
      </c>
      <c r="D62" s="9">
        <v>4.8246806197336234E-2</v>
      </c>
    </row>
    <row r="63" spans="2:4" x14ac:dyDescent="0.25">
      <c r="B63" s="19">
        <v>43983</v>
      </c>
      <c r="C63" s="9">
        <v>0.94674697643290784</v>
      </c>
      <c r="D63" s="9">
        <v>5.325302356709212E-2</v>
      </c>
    </row>
    <row r="64" spans="2:4" x14ac:dyDescent="0.25">
      <c r="B64" s="19">
        <v>44013</v>
      </c>
      <c r="C64" s="9">
        <v>0.96811254396248536</v>
      </c>
      <c r="D64" s="9">
        <v>3.1887456037514653E-2</v>
      </c>
    </row>
    <row r="65" spans="2:4" x14ac:dyDescent="0.25">
      <c r="B65" s="19">
        <v>44044</v>
      </c>
      <c r="C65" s="9">
        <v>0.96921723834652596</v>
      </c>
      <c r="D65" s="9">
        <v>3.0782761653474055E-2</v>
      </c>
    </row>
    <row r="66" spans="2:4" x14ac:dyDescent="0.25">
      <c r="B66" s="19">
        <v>44075</v>
      </c>
      <c r="C66" s="9">
        <v>0.97141155449672423</v>
      </c>
      <c r="D66" s="9">
        <v>2.8588445503275758E-2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zoomScale="55" zoomScaleNormal="55" workbookViewId="0"/>
  </sheetViews>
  <sheetFormatPr baseColWidth="10" defaultRowHeight="15" x14ac:dyDescent="0.25"/>
  <cols>
    <col min="2" max="2" width="7.42578125" style="3" customWidth="1"/>
    <col min="3" max="3" width="26.7109375" customWidth="1"/>
    <col min="4" max="4" width="19" customWidth="1"/>
    <col min="5" max="5" width="29.28515625" style="24" customWidth="1"/>
  </cols>
  <sheetData>
    <row r="1" spans="1:13" x14ac:dyDescent="0.25">
      <c r="A1" s="1"/>
      <c r="B1" s="22"/>
      <c r="C1" s="1"/>
      <c r="D1" s="1"/>
      <c r="E1" s="23"/>
      <c r="F1" s="1"/>
      <c r="G1" s="1"/>
      <c r="H1" s="1"/>
      <c r="I1" s="1"/>
      <c r="J1" s="1"/>
      <c r="K1" s="1"/>
      <c r="L1" s="1"/>
      <c r="M1" s="1"/>
    </row>
    <row r="3" spans="1:13" ht="26.25" x14ac:dyDescent="0.4">
      <c r="B3" s="2" t="s">
        <v>0</v>
      </c>
    </row>
    <row r="4" spans="1:13" x14ac:dyDescent="0.25">
      <c r="B4" t="s">
        <v>19</v>
      </c>
    </row>
    <row r="5" spans="1:13" x14ac:dyDescent="0.25">
      <c r="B5" s="25" t="s">
        <v>20</v>
      </c>
    </row>
    <row r="6" spans="1:13" x14ac:dyDescent="0.25">
      <c r="E6" s="26"/>
    </row>
    <row r="7" spans="1:13" x14ac:dyDescent="0.25">
      <c r="D7" s="3"/>
      <c r="E7" s="26"/>
    </row>
    <row r="8" spans="1:13" x14ac:dyDescent="0.25">
      <c r="B8" s="27"/>
      <c r="C8" s="28" t="s">
        <v>21</v>
      </c>
      <c r="D8" s="29" t="s">
        <v>22</v>
      </c>
      <c r="E8" s="18" t="s">
        <v>23</v>
      </c>
      <c r="G8" t="s">
        <v>24</v>
      </c>
    </row>
    <row r="9" spans="1:13" x14ac:dyDescent="0.25">
      <c r="B9" s="3">
        <v>1</v>
      </c>
      <c r="C9" t="s">
        <v>25</v>
      </c>
      <c r="D9" s="12">
        <v>3341.1096873054598</v>
      </c>
      <c r="E9" s="30">
        <v>-0.20384932531056571</v>
      </c>
    </row>
    <row r="10" spans="1:13" x14ac:dyDescent="0.25">
      <c r="B10" s="3">
        <f>+B9+1</f>
        <v>2</v>
      </c>
      <c r="C10" t="s">
        <v>26</v>
      </c>
      <c r="D10" s="12">
        <v>2086.03640670001</v>
      </c>
      <c r="E10" s="30">
        <v>-0.20286867256407251</v>
      </c>
    </row>
    <row r="11" spans="1:13" x14ac:dyDescent="0.25">
      <c r="B11" s="3">
        <f t="shared" ref="B11:B48" si="0">+B10+1</f>
        <v>3</v>
      </c>
      <c r="C11" t="s">
        <v>27</v>
      </c>
      <c r="D11" s="12">
        <v>2093.1254617939899</v>
      </c>
      <c r="E11" s="30">
        <v>-0.18742427484042379</v>
      </c>
    </row>
    <row r="12" spans="1:13" x14ac:dyDescent="0.25">
      <c r="B12" s="3">
        <f t="shared" si="0"/>
        <v>4</v>
      </c>
      <c r="C12" t="s">
        <v>28</v>
      </c>
      <c r="D12" s="12">
        <v>2125.3899845567998</v>
      </c>
      <c r="E12" s="30">
        <v>-0.18062664364656011</v>
      </c>
    </row>
    <row r="13" spans="1:13" x14ac:dyDescent="0.25">
      <c r="B13" s="3">
        <f t="shared" si="0"/>
        <v>5</v>
      </c>
      <c r="C13" t="s">
        <v>29</v>
      </c>
      <c r="D13" s="12">
        <v>2330.7044440007498</v>
      </c>
      <c r="E13" s="30">
        <v>-0.1671308887617648</v>
      </c>
    </row>
    <row r="14" spans="1:13" x14ac:dyDescent="0.25">
      <c r="B14" s="3">
        <f t="shared" si="0"/>
        <v>6</v>
      </c>
      <c r="C14" t="s">
        <v>30</v>
      </c>
      <c r="D14" s="12">
        <v>2046.0557908998101</v>
      </c>
      <c r="E14" s="30">
        <v>-0.15764308757895498</v>
      </c>
    </row>
    <row r="15" spans="1:13" x14ac:dyDescent="0.25">
      <c r="B15" s="3">
        <f t="shared" si="0"/>
        <v>7</v>
      </c>
      <c r="C15" t="s">
        <v>31</v>
      </c>
      <c r="D15" s="12">
        <v>1989.7518655465501</v>
      </c>
      <c r="E15" s="30">
        <v>-0.14979670837826373</v>
      </c>
    </row>
    <row r="16" spans="1:13" x14ac:dyDescent="0.25">
      <c r="B16" s="3">
        <f t="shared" si="0"/>
        <v>8</v>
      </c>
      <c r="C16" t="s">
        <v>32</v>
      </c>
      <c r="D16" s="12">
        <v>2107.5466240580099</v>
      </c>
      <c r="E16" s="30">
        <v>-0.13937835839376111</v>
      </c>
    </row>
    <row r="17" spans="2:5" x14ac:dyDescent="0.25">
      <c r="B17" s="3">
        <f t="shared" si="0"/>
        <v>9</v>
      </c>
      <c r="C17" t="s">
        <v>33</v>
      </c>
      <c r="D17" s="12">
        <v>2578.08579779196</v>
      </c>
      <c r="E17" s="30">
        <v>-0.13846702006919154</v>
      </c>
    </row>
    <row r="18" spans="2:5" x14ac:dyDescent="0.25">
      <c r="B18" s="3">
        <f t="shared" si="0"/>
        <v>10</v>
      </c>
      <c r="C18" t="s">
        <v>34</v>
      </c>
      <c r="D18" s="12">
        <v>1988.48758565549</v>
      </c>
      <c r="E18" s="30">
        <v>-0.13525975080494251</v>
      </c>
    </row>
    <row r="19" spans="2:5" x14ac:dyDescent="0.25">
      <c r="B19" s="3">
        <f t="shared" si="0"/>
        <v>11</v>
      </c>
      <c r="C19" t="s">
        <v>35</v>
      </c>
      <c r="D19" s="12">
        <v>2936.5266540304301</v>
      </c>
      <c r="E19" s="30">
        <v>-0.13268473570910794</v>
      </c>
    </row>
    <row r="20" spans="2:5" x14ac:dyDescent="0.25">
      <c r="B20" s="3">
        <f t="shared" si="0"/>
        <v>12</v>
      </c>
      <c r="C20" t="s">
        <v>36</v>
      </c>
      <c r="D20" s="12">
        <v>2340.4422547730401</v>
      </c>
      <c r="E20" s="30">
        <v>-0.13250522727959532</v>
      </c>
    </row>
    <row r="21" spans="2:5" x14ac:dyDescent="0.25">
      <c r="B21" s="3">
        <f t="shared" si="0"/>
        <v>13</v>
      </c>
      <c r="C21" t="s">
        <v>37</v>
      </c>
      <c r="D21" s="12">
        <v>2076.5058972936199</v>
      </c>
      <c r="E21" s="30">
        <v>-0.12957422366065297</v>
      </c>
    </row>
    <row r="22" spans="2:5" x14ac:dyDescent="0.25">
      <c r="B22" s="3">
        <f t="shared" si="0"/>
        <v>14</v>
      </c>
      <c r="C22" t="s">
        <v>38</v>
      </c>
      <c r="D22" s="12">
        <v>2554.7732978883801</v>
      </c>
      <c r="E22" s="30">
        <v>-0.12581166208984521</v>
      </c>
    </row>
    <row r="23" spans="2:5" x14ac:dyDescent="0.25">
      <c r="B23" s="3">
        <f t="shared" si="0"/>
        <v>15</v>
      </c>
      <c r="C23" t="s">
        <v>39</v>
      </c>
      <c r="D23" s="12">
        <v>1921.73630422978</v>
      </c>
      <c r="E23" s="30">
        <v>-0.12292159642753298</v>
      </c>
    </row>
    <row r="24" spans="2:5" x14ac:dyDescent="0.25">
      <c r="B24" s="3">
        <f t="shared" si="0"/>
        <v>16</v>
      </c>
      <c r="C24" t="s">
        <v>40</v>
      </c>
      <c r="D24" s="12">
        <v>2163.2534902284501</v>
      </c>
      <c r="E24" s="30">
        <v>-0.11423616691350409</v>
      </c>
    </row>
    <row r="25" spans="2:5" x14ac:dyDescent="0.25">
      <c r="B25" s="3">
        <f t="shared" si="0"/>
        <v>17</v>
      </c>
      <c r="C25" t="s">
        <v>41</v>
      </c>
      <c r="D25" s="12">
        <v>2313.4513521122999</v>
      </c>
      <c r="E25" s="30">
        <v>-0.10940642800781016</v>
      </c>
    </row>
    <row r="26" spans="2:5" x14ac:dyDescent="0.25">
      <c r="B26" s="3">
        <f t="shared" si="0"/>
        <v>18</v>
      </c>
      <c r="C26" t="s">
        <v>42</v>
      </c>
      <c r="D26" s="12">
        <v>2288.3187686591</v>
      </c>
      <c r="E26" s="30">
        <v>-0.10158133660798559</v>
      </c>
    </row>
    <row r="27" spans="2:5" x14ac:dyDescent="0.25">
      <c r="B27" s="3">
        <f t="shared" si="0"/>
        <v>19</v>
      </c>
      <c r="C27" t="s">
        <v>43</v>
      </c>
      <c r="D27" s="12">
        <v>3253.6366222995698</v>
      </c>
      <c r="E27" s="30">
        <v>-9.8996356196398863E-2</v>
      </c>
    </row>
    <row r="28" spans="2:5" x14ac:dyDescent="0.25">
      <c r="B28" s="3">
        <f t="shared" si="0"/>
        <v>20</v>
      </c>
      <c r="C28" t="s">
        <v>44</v>
      </c>
      <c r="D28" s="12">
        <v>2575.6659878130399</v>
      </c>
      <c r="E28" s="30">
        <v>-9.6692194579014151E-2</v>
      </c>
    </row>
    <row r="29" spans="2:5" x14ac:dyDescent="0.25">
      <c r="B29" s="3">
        <f t="shared" si="0"/>
        <v>21</v>
      </c>
      <c r="C29" t="s">
        <v>45</v>
      </c>
      <c r="D29" s="12">
        <v>2610.6820748046398</v>
      </c>
      <c r="E29" s="30">
        <v>-9.4771071905845272E-2</v>
      </c>
    </row>
    <row r="30" spans="2:5" x14ac:dyDescent="0.25">
      <c r="B30" s="3">
        <f t="shared" si="0"/>
        <v>22</v>
      </c>
      <c r="C30" t="s">
        <v>46</v>
      </c>
      <c r="D30" s="12">
        <v>3220.01055044844</v>
      </c>
      <c r="E30" s="30">
        <v>-9.2246242233757089E-2</v>
      </c>
    </row>
    <row r="31" spans="2:5" x14ac:dyDescent="0.25">
      <c r="B31" s="3">
        <f t="shared" si="0"/>
        <v>23</v>
      </c>
      <c r="C31" t="s">
        <v>47</v>
      </c>
      <c r="D31" s="12">
        <v>3326.7687816730199</v>
      </c>
      <c r="E31" s="30">
        <v>-9.0980901563928365E-2</v>
      </c>
    </row>
    <row r="32" spans="2:5" x14ac:dyDescent="0.25">
      <c r="B32" s="3">
        <f t="shared" si="0"/>
        <v>24</v>
      </c>
      <c r="C32" t="s">
        <v>48</v>
      </c>
      <c r="D32" s="12">
        <v>2138.1353590764702</v>
      </c>
      <c r="E32" s="30">
        <v>-9.0021587279655715E-2</v>
      </c>
    </row>
    <row r="33" spans="2:5" x14ac:dyDescent="0.25">
      <c r="B33" s="3">
        <f t="shared" si="0"/>
        <v>25</v>
      </c>
      <c r="C33" t="s">
        <v>49</v>
      </c>
      <c r="D33" s="12">
        <v>2774.9854212518098</v>
      </c>
      <c r="E33" s="30">
        <v>-8.9695068788923665E-2</v>
      </c>
    </row>
    <row r="34" spans="2:5" x14ac:dyDescent="0.25">
      <c r="B34" s="3">
        <f t="shared" si="0"/>
        <v>26</v>
      </c>
      <c r="C34" t="s">
        <v>50</v>
      </c>
      <c r="D34" s="12">
        <v>2732.1199142610099</v>
      </c>
      <c r="E34" s="30">
        <v>-8.9016769563429007E-2</v>
      </c>
    </row>
    <row r="35" spans="2:5" x14ac:dyDescent="0.25">
      <c r="B35" s="3">
        <f t="shared" si="0"/>
        <v>27</v>
      </c>
      <c r="C35" t="s">
        <v>51</v>
      </c>
      <c r="D35" s="12">
        <v>2415.7392115685202</v>
      </c>
      <c r="E35" s="30">
        <v>-8.6356147004632955E-2</v>
      </c>
    </row>
    <row r="36" spans="2:5" x14ac:dyDescent="0.25">
      <c r="B36" s="3">
        <f t="shared" si="0"/>
        <v>28</v>
      </c>
      <c r="C36" t="s">
        <v>52</v>
      </c>
      <c r="D36" s="12">
        <v>2880.66198107236</v>
      </c>
      <c r="E36" s="30">
        <v>-8.3549673174311778E-2</v>
      </c>
    </row>
    <row r="37" spans="2:5" x14ac:dyDescent="0.25">
      <c r="B37" s="3">
        <f t="shared" si="0"/>
        <v>29</v>
      </c>
      <c r="C37" t="s">
        <v>53</v>
      </c>
      <c r="D37" s="12">
        <v>3421.2898327401099</v>
      </c>
      <c r="E37" s="30">
        <v>-8.1737564680510633E-2</v>
      </c>
    </row>
    <row r="38" spans="2:5" x14ac:dyDescent="0.25">
      <c r="B38" s="3">
        <f t="shared" si="0"/>
        <v>30</v>
      </c>
      <c r="C38" t="s">
        <v>54</v>
      </c>
      <c r="D38" s="12">
        <v>2654.9286823975799</v>
      </c>
      <c r="E38" s="30">
        <v>-7.6674697895362298E-2</v>
      </c>
    </row>
    <row r="39" spans="2:5" x14ac:dyDescent="0.25">
      <c r="B39" s="3">
        <f t="shared" si="0"/>
        <v>31</v>
      </c>
      <c r="C39" t="s">
        <v>55</v>
      </c>
      <c r="D39" s="12">
        <v>7732.7639713147</v>
      </c>
      <c r="E39" s="30">
        <v>-7.6302144942705707E-2</v>
      </c>
    </row>
    <row r="40" spans="2:5" x14ac:dyDescent="0.25">
      <c r="B40" s="3">
        <f t="shared" si="0"/>
        <v>32</v>
      </c>
      <c r="C40" t="s">
        <v>56</v>
      </c>
      <c r="D40" s="12">
        <v>1921.79870338824</v>
      </c>
      <c r="E40" s="30">
        <v>-7.4612475596580463E-2</v>
      </c>
    </row>
    <row r="41" spans="2:5" x14ac:dyDescent="0.25">
      <c r="B41" s="3">
        <f t="shared" si="0"/>
        <v>33</v>
      </c>
      <c r="C41" t="s">
        <v>57</v>
      </c>
      <c r="D41" s="12">
        <v>2725.7217290992398</v>
      </c>
      <c r="E41" s="30">
        <v>-6.476054032297629E-2</v>
      </c>
    </row>
    <row r="42" spans="2:5" x14ac:dyDescent="0.25">
      <c r="B42" s="3">
        <f t="shared" si="0"/>
        <v>34</v>
      </c>
      <c r="C42" t="s">
        <v>58</v>
      </c>
      <c r="D42" s="12">
        <v>2719.7973504967399</v>
      </c>
      <c r="E42" s="30">
        <v>-6.3874851868990445E-2</v>
      </c>
    </row>
    <row r="43" spans="2:5" x14ac:dyDescent="0.25">
      <c r="B43" s="3">
        <f t="shared" si="0"/>
        <v>35</v>
      </c>
      <c r="C43" t="s">
        <v>59</v>
      </c>
      <c r="D43" s="12">
        <v>2438.1677382892399</v>
      </c>
      <c r="E43" s="30">
        <v>-5.7980915975203828E-2</v>
      </c>
    </row>
    <row r="44" spans="2:5" x14ac:dyDescent="0.25">
      <c r="B44" s="3">
        <f t="shared" si="0"/>
        <v>36</v>
      </c>
      <c r="C44" t="s">
        <v>60</v>
      </c>
      <c r="D44" s="12">
        <v>2660.2066900709901</v>
      </c>
      <c r="E44" s="30">
        <v>-5.2066508873799267E-2</v>
      </c>
    </row>
    <row r="45" spans="2:5" x14ac:dyDescent="0.25">
      <c r="B45" s="3">
        <f t="shared" si="0"/>
        <v>37</v>
      </c>
      <c r="C45" t="s">
        <v>61</v>
      </c>
      <c r="D45" s="12">
        <v>2470.45775814742</v>
      </c>
      <c r="E45" s="30">
        <v>-4.2417422208133826E-2</v>
      </c>
    </row>
    <row r="46" spans="2:5" x14ac:dyDescent="0.25">
      <c r="B46" s="3">
        <f t="shared" si="0"/>
        <v>38</v>
      </c>
      <c r="C46" t="s">
        <v>62</v>
      </c>
      <c r="D46" s="12">
        <v>2345.8684324462902</v>
      </c>
      <c r="E46" s="30">
        <v>-1.3164464569336509E-2</v>
      </c>
    </row>
    <row r="47" spans="2:5" x14ac:dyDescent="0.25">
      <c r="B47" s="3">
        <f t="shared" si="0"/>
        <v>39</v>
      </c>
      <c r="C47" t="s">
        <v>63</v>
      </c>
      <c r="D47" s="12">
        <v>2689.67164306321</v>
      </c>
      <c r="E47" s="30">
        <v>7.3853376017842809E-3</v>
      </c>
    </row>
    <row r="48" spans="2:5" x14ac:dyDescent="0.25">
      <c r="B48" s="3">
        <f t="shared" si="0"/>
        <v>40</v>
      </c>
      <c r="C48" t="s">
        <v>64</v>
      </c>
      <c r="D48" s="12">
        <v>2236.2649619768199</v>
      </c>
      <c r="E48" s="30">
        <v>1.541734020008434E-2</v>
      </c>
    </row>
    <row r="49" spans="4:5" x14ac:dyDescent="0.25">
      <c r="E49" s="30"/>
    </row>
    <row r="50" spans="4:5" x14ac:dyDescent="0.25">
      <c r="D50" s="31"/>
      <c r="E50" s="30"/>
    </row>
    <row r="51" spans="4:5" x14ac:dyDescent="0.25">
      <c r="E51" s="30"/>
    </row>
    <row r="52" spans="4:5" x14ac:dyDescent="0.25">
      <c r="E52" s="30"/>
    </row>
    <row r="53" spans="4:5" x14ac:dyDescent="0.25">
      <c r="E53" s="30"/>
    </row>
    <row r="54" spans="4:5" x14ac:dyDescent="0.25">
      <c r="E54" s="3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PRECIOS.INDEX</vt:lpstr>
      <vt:lpstr>OFERTA.MONEDA</vt:lpstr>
      <vt:lpstr>PRECIOS.BARRIOS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2020-10-19T15:35:14Z</dcterms:created>
  <dcterms:modified xsi:type="dcterms:W3CDTF">2020-10-19T15:40:25Z</dcterms:modified>
</cp:coreProperties>
</file>